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linkmobile-my.sharepoint.com/personal/tom_rogn_linkmobility_com/Documents/Documents/1Q23/"/>
    </mc:Choice>
  </mc:AlternateContent>
  <xr:revisionPtr revIDLastSave="13" documentId="8_{575553B0-A91F-43EC-AF84-ADCB007D7340}" xr6:coauthVersionLast="47" xr6:coauthVersionMax="47" xr10:uidLastSave="{1A4E874A-D263-4AF1-B074-4216BA218212}"/>
  <bookViews>
    <workbookView xWindow="-108" yWindow="-108" windowWidth="23256" windowHeight="12576" xr2:uid="{00000000-000D-0000-FFFF-FFFF00000000}"/>
  </bookViews>
  <sheets>
    <sheet name="PnL" sheetId="1" r:id="rId1"/>
    <sheet name="BS" sheetId="6" r:id="rId2"/>
    <sheet name="CF" sheetId="5" r:id="rId3"/>
    <sheet name="Segment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N39" i="5" l="1"/>
  <c r="N41" i="5" s="1"/>
  <c r="R39" i="5" l="1"/>
  <c r="R41" i="5" s="1"/>
  <c r="L39" i="5"/>
  <c r="L41" i="5" s="1"/>
  <c r="K39" i="5"/>
  <c r="K41" i="5" s="1"/>
  <c r="M39" i="5" l="1"/>
  <c r="M41" i="5" s="1"/>
  <c r="N19" i="6" l="1"/>
  <c r="N24" i="6"/>
  <c r="N36" i="1"/>
  <c r="N14" i="1"/>
  <c r="N7" i="1"/>
  <c r="M24" i="6"/>
  <c r="R36" i="1"/>
  <c r="R14" i="1"/>
  <c r="M36" i="1"/>
  <c r="M14" i="1"/>
  <c r="R19" i="6"/>
  <c r="R24" i="6"/>
  <c r="M7" i="1"/>
  <c r="R7" i="1"/>
  <c r="M19" i="6"/>
</calcChain>
</file>

<file path=xl/sharedStrings.xml><?xml version="1.0" encoding="utf-8"?>
<sst xmlns="http://schemas.openxmlformats.org/spreadsheetml/2006/main" count="175" uniqueCount="109">
  <si>
    <t>Global Messaging</t>
  </si>
  <si>
    <t>Northern Europe</t>
  </si>
  <si>
    <t>Central Europe</t>
  </si>
  <si>
    <t>Western Europe</t>
  </si>
  <si>
    <t>REVENUE</t>
  </si>
  <si>
    <t>North America</t>
  </si>
  <si>
    <t>Total</t>
  </si>
  <si>
    <t>Gross profit</t>
  </si>
  <si>
    <t>Adj. EBITDA</t>
  </si>
  <si>
    <t>EBITDA</t>
  </si>
  <si>
    <t>Group OPEX</t>
  </si>
  <si>
    <t>Total operating revenue</t>
  </si>
  <si>
    <t>Direct cost of services rendered</t>
  </si>
  <si>
    <t>Payroll and related expenses</t>
  </si>
  <si>
    <t>Other operating expenses</t>
  </si>
  <si>
    <t>Adjusted EBITDA</t>
  </si>
  <si>
    <t>Assets</t>
  </si>
  <si>
    <t>Non-current assets</t>
  </si>
  <si>
    <t>Current assets</t>
  </si>
  <si>
    <t>Equity &amp; Liabilities</t>
  </si>
  <si>
    <t>Shareholders equity</t>
  </si>
  <si>
    <t>Long-term liabilities</t>
  </si>
  <si>
    <t>Short-term liabilities:</t>
  </si>
  <si>
    <t>Share based compensation</t>
  </si>
  <si>
    <t>Expenses related to acquisitions</t>
  </si>
  <si>
    <t>Operating profit (loss)</t>
  </si>
  <si>
    <t>Profit (loss) for the period</t>
  </si>
  <si>
    <t>Net currency exchange gains (losses)</t>
  </si>
  <si>
    <t>Net interest expenses</t>
  </si>
  <si>
    <t>Net other financial expenses</t>
  </si>
  <si>
    <t>Restructuring cost</t>
  </si>
  <si>
    <t>Profit (loss) before income tax</t>
  </si>
  <si>
    <t>Income tax</t>
  </si>
  <si>
    <t>(Loss) profit attributable to:</t>
  </si>
  <si>
    <t>Owners of the company</t>
  </si>
  <si>
    <t>Earnings per share (NOK/share):</t>
  </si>
  <si>
    <t>(Loss) earnings per share (NOK/share):</t>
  </si>
  <si>
    <t>Diluted (loss) earnings per share</t>
  </si>
  <si>
    <t>Adjustments for:</t>
  </si>
  <si>
    <t>Employee benefit - share based payments</t>
  </si>
  <si>
    <t>Net cash flows from investing activities</t>
  </si>
  <si>
    <t>Net increase (decrease) in cash and cash equivalents</t>
  </si>
  <si>
    <t>Effect of foreign exchange rate changes</t>
  </si>
  <si>
    <t>Other intangible assets</t>
  </si>
  <si>
    <t>Right-of-use-assets</t>
  </si>
  <si>
    <t>Equipment and fixtures</t>
  </si>
  <si>
    <t>Deferred tax assets</t>
  </si>
  <si>
    <t>Goodwill</t>
  </si>
  <si>
    <t>Trade and other receivables</t>
  </si>
  <si>
    <t>Total assets</t>
  </si>
  <si>
    <t>Long-term borrowings</t>
  </si>
  <si>
    <t>Deferred tax liabilities</t>
  </si>
  <si>
    <t>Total non-current liabilities</t>
  </si>
  <si>
    <t>Tax payable</t>
  </si>
  <si>
    <t>Total current liabilities</t>
  </si>
  <si>
    <t>Total liabilities and equity</t>
  </si>
  <si>
    <t>Cash and cash equivalents</t>
  </si>
  <si>
    <t>Total equity</t>
  </si>
  <si>
    <t>Trade and other payables</t>
  </si>
  <si>
    <t>Total liabilities</t>
  </si>
  <si>
    <t>Net financial income (expense)</t>
  </si>
  <si>
    <t>Other non-current assets</t>
  </si>
  <si>
    <t>Lease liabilities</t>
  </si>
  <si>
    <t>Other long-term liabilities</t>
  </si>
  <si>
    <t>Short-term borrowings</t>
  </si>
  <si>
    <t>Purchase price adjustment subsidiary</t>
  </si>
  <si>
    <t>Disposal of subsidiary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</si>
  <si>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</si>
  <si>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</si>
  <si>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</si>
  <si>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</si>
  <si>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</si>
  <si>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</si>
  <si>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</si>
  <si>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</si>
  <si>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Q1'22</t>
  </si>
  <si>
    <t>Q2'22</t>
  </si>
  <si>
    <t>Q3'22</t>
  </si>
  <si>
    <t>Depreciation and amortization</t>
  </si>
  <si>
    <t>Impairment of intangible assets and goodwill</t>
  </si>
  <si>
    <t>Profit before income tax</t>
  </si>
  <si>
    <t>Taxes paid</t>
  </si>
  <si>
    <t>Finance income (expense)</t>
  </si>
  <si>
    <t>Net losses (gains) from disposals</t>
  </si>
  <si>
    <t>Change in other provisions</t>
  </si>
  <si>
    <t>Change in trade and other receivables</t>
  </si>
  <si>
    <t>Change in trade and other payables</t>
  </si>
  <si>
    <t>Net cash flows from operating activities</t>
  </si>
  <si>
    <t>Payment for equipment and fixtures</t>
  </si>
  <si>
    <t>Payment for intangible assets</t>
  </si>
  <si>
    <t>Payment for acquisition of subsidiary, net of cash acquired</t>
  </si>
  <si>
    <t>Proceeds on issue of shares</t>
  </si>
  <si>
    <t>Repayment of equity</t>
  </si>
  <si>
    <t>Proceeds from borrowings</t>
  </si>
  <si>
    <t>Repayment of borrowings</t>
  </si>
  <si>
    <t>Interest paid</t>
  </si>
  <si>
    <t>Principal elements of lease payments</t>
  </si>
  <si>
    <t>Net cash flows from financing activities</t>
  </si>
  <si>
    <t>Cash and equivalents at beginning of period</t>
  </si>
  <si>
    <t>Cash and equivalents at end of the period</t>
  </si>
  <si>
    <t>Q4'22</t>
  </si>
  <si>
    <t>Q1'23</t>
  </si>
  <si>
    <t>LINK Mobility</t>
  </si>
  <si>
    <t>Income statement</t>
  </si>
  <si>
    <t>Financial position</t>
  </si>
  <si>
    <t xml:space="preserve">LINK Mobility </t>
  </si>
  <si>
    <t>Segment reporting</t>
  </si>
  <si>
    <t>Cash flow statement</t>
  </si>
  <si>
    <t>Amounts in thousands 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</si>
</sst>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,_);* \(#,##0,\);_(* &quot;-&quot;_);@_)"/>
    <numFmt numFmtId="165" formatCode="_ * #,##0_ ;_ * \-#,##0_ ;_ * &quot;-&quot;??_ ;_ @_ "/>
    <numFmt numFmtId="166" formatCode="#,##0_ ;\-#,##0\ "/>
    <numFmt numFmtId="167" formatCode="0.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B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</cellStyleXfs>
  <cellXfs count="91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0" fontId="6" fillId="0" borderId="0" xfId="0" applyFont="1" applyBorder="1"/>
    <xf numFmtId="3" fontId="6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Font="1"/>
    <xf numFmtId="3" fontId="6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/>
    <xf numFmtId="0" fontId="10" fillId="3" borderId="0" xfId="3" applyFont="1" applyFill="1"/>
    <xf numFmtId="165" fontId="2" fillId="3" borderId="0" xfId="2" applyNumberFormat="1" applyFont="1" applyFill="1" applyBorder="1"/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/>
    <xf numFmtId="166" fontId="6" fillId="0" borderId="0" xfId="0" applyNumberFormat="1" applyFont="1" applyBorder="1"/>
    <xf numFmtId="0" fontId="4" fillId="0" borderId="0" xfId="0" applyFont="1" applyFill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1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5" fillId="3" borderId="0" xfId="3" applyFont="1" applyFill="1"/>
    <xf numFmtId="165" fontId="6" fillId="3" borderId="0" xfId="2" applyNumberFormat="1" applyFont="1" applyFill="1" applyBorder="1"/>
    <xf numFmtId="166" fontId="6" fillId="3" borderId="0" xfId="2" applyNumberFormat="1" applyFont="1" applyFill="1" applyBorder="1"/>
    <xf numFmtId="165" fontId="6" fillId="0" borderId="0" xfId="0" applyNumberFormat="1" applyFont="1"/>
    <xf numFmtId="0" fontId="16" fillId="3" borderId="0" xfId="3" applyFont="1" applyFill="1"/>
    <xf numFmtId="165" fontId="6" fillId="0" borderId="0" xfId="2" applyNumberFormat="1" applyFont="1" applyFill="1" applyBorder="1"/>
    <xf numFmtId="165" fontId="7" fillId="0" borderId="0" xfId="2" applyNumberFormat="1" applyFont="1" applyFill="1" applyBorder="1"/>
    <xf numFmtId="165" fontId="7" fillId="3" borderId="0" xfId="2" applyNumberFormat="1" applyFont="1" applyFill="1" applyBorder="1"/>
    <xf numFmtId="0" fontId="6" fillId="0" borderId="0" xfId="0" applyFont="1" applyFill="1"/>
    <xf numFmtId="0" fontId="3" fillId="0" borderId="0" xfId="0" applyFont="1" applyFill="1"/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18" fillId="0" borderId="0" xfId="0" quotePrefix="1" applyNumberFormat="1" applyFont="1" applyFill="1" applyBorder="1" applyAlignment="1">
      <alignment horizontal="right"/>
    </xf>
    <xf numFmtId="165" fontId="0" fillId="0" borderId="0" xfId="0" applyNumberFormat="1"/>
    <xf numFmtId="3" fontId="6" fillId="0" borderId="0" xfId="0" applyNumberFormat="1" applyFont="1" applyFill="1" applyBorder="1"/>
    <xf numFmtId="0" fontId="12" fillId="0" borderId="0" xfId="0" applyFont="1" applyFill="1"/>
    <xf numFmtId="0" fontId="2" fillId="0" borderId="0" xfId="0" applyFont="1" applyFill="1"/>
    <xf numFmtId="167" fontId="0" fillId="0" borderId="0" xfId="0" applyNumberFormat="1"/>
    <xf numFmtId="9" fontId="6" fillId="0" borderId="0" xfId="4" applyFont="1" applyBorder="1"/>
    <xf numFmtId="3" fontId="0" fillId="0" borderId="0" xfId="0" applyNumberFormat="1" applyBorder="1"/>
    <xf numFmtId="166" fontId="17" fillId="0" borderId="0" xfId="0" applyNumberFormat="1" applyFont="1" applyBorder="1"/>
    <xf numFmtId="0" fontId="4" fillId="3" borderId="0" xfId="0" applyFont="1" applyFill="1" applyAlignment="1">
      <alignment horizontal="center"/>
    </xf>
    <xf numFmtId="0" fontId="12" fillId="3" borderId="0" xfId="0" applyFont="1" applyFill="1"/>
    <xf numFmtId="0" fontId="4" fillId="3" borderId="0" xfId="0" applyFont="1" applyFill="1"/>
    <xf numFmtId="0" fontId="6" fillId="3" borderId="0" xfId="0" applyFont="1" applyFill="1" applyBorder="1"/>
    <xf numFmtId="0" fontId="4" fillId="3" borderId="0" xfId="0" applyFont="1" applyFill="1" applyBorder="1"/>
    <xf numFmtId="3" fontId="6" fillId="3" borderId="0" xfId="0" applyNumberFormat="1" applyFont="1" applyFill="1" applyBorder="1" applyAlignment="1">
      <alignment horizontal="right"/>
    </xf>
    <xf numFmtId="9" fontId="6" fillId="0" borderId="0" xfId="4" applyFont="1" applyFill="1" applyBorder="1"/>
    <xf numFmtId="0" fontId="19" fillId="0" borderId="0" xfId="0" applyFont="1" applyAlignment="1">
      <alignment horizontal="left"/>
    </xf>
    <xf numFmtId="0" fontId="18" fillId="2" borderId="0" xfId="0" quotePrefix="1" applyFont="1" applyFill="1" applyAlignment="1">
      <alignment horizontal="right"/>
    </xf>
    <xf numFmtId="0" fontId="18" fillId="3" borderId="0" xfId="0" quotePrefix="1" applyFont="1" applyFill="1" applyAlignment="1">
      <alignment horizontal="right"/>
    </xf>
    <xf numFmtId="0" fontId="16" fillId="4" borderId="0" xfId="3" applyFont="1" applyFill="1" applyBorder="1"/>
    <xf numFmtId="165" fontId="7" fillId="4" borderId="0" xfId="2" applyNumberFormat="1" applyFont="1" applyFill="1" applyBorder="1"/>
    <xf numFmtId="0" fontId="15" fillId="3" borderId="0" xfId="3" applyFont="1" applyFill="1" applyBorder="1"/>
    <xf numFmtId="3" fontId="6" fillId="0" borderId="0" xfId="0" applyNumberFormat="1" applyFont="1" applyBorder="1"/>
    <xf numFmtId="0" fontId="16" fillId="3" borderId="0" xfId="3" applyFont="1" applyFill="1" applyBorder="1"/>
    <xf numFmtId="2" fontId="6" fillId="0" borderId="0" xfId="0" applyNumberFormat="1" applyFont="1" applyBorder="1"/>
    <xf numFmtId="2" fontId="6" fillId="0" borderId="0" xfId="0" applyNumberFormat="1" applyFont="1" applyFill="1" applyBorder="1"/>
    <xf numFmtId="167" fontId="0" fillId="0" borderId="0" xfId="0" applyNumberFormat="1" applyBorder="1"/>
    <xf numFmtId="0" fontId="18" fillId="2" borderId="0" xfId="0" quotePrefix="1" applyFont="1" applyFill="1" applyBorder="1"/>
    <xf numFmtId="165" fontId="0" fillId="0" borderId="0" xfId="0" applyNumberFormat="1" applyBorder="1"/>
    <xf numFmtId="165" fontId="7" fillId="0" borderId="0" xfId="0" applyNumberFormat="1" applyFont="1" applyBorder="1"/>
    <xf numFmtId="0" fontId="18" fillId="3" borderId="0" xfId="0" quotePrefix="1" applyFont="1" applyFill="1" applyBorder="1"/>
    <xf numFmtId="0" fontId="16" fillId="3" borderId="0" xfId="3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165" fontId="7" fillId="5" borderId="0" xfId="2" applyNumberFormat="1" applyFont="1" applyFill="1" applyBorder="1"/>
    <xf numFmtId="0" fontId="18" fillId="2" borderId="0" xfId="0" quotePrefix="1" applyFont="1" applyFill="1"/>
    <xf numFmtId="3" fontId="7" fillId="4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8" fillId="2" borderId="0" xfId="0" quotePrefix="1" applyFont="1" applyFill="1" applyBorder="1" applyAlignment="1">
      <alignment vertical="center"/>
    </xf>
    <xf numFmtId="164" fontId="18" fillId="2" borderId="0" xfId="0" quotePrefix="1" applyNumberFormat="1" applyFont="1" applyFill="1" applyBorder="1" applyAlignment="1">
      <alignment horizontal="right"/>
    </xf>
    <xf numFmtId="0" fontId="18" fillId="2" borderId="0" xfId="0" quotePrefix="1" applyFont="1" applyFill="1" applyBorder="1" applyAlignment="1">
      <alignment horizontal="right"/>
    </xf>
    <xf numFmtId="0" fontId="20" fillId="0" borderId="0" xfId="0" applyFont="1"/>
  </cellXfs>
  <cellStyles count="5">
    <cellStyle name="Comma" xfId="2" builtinId="3"/>
    <cellStyle name="Comma 7" xfId="1" xr:uid="{C2DB8A3B-B689-4911-977A-86362F356D00}"/>
    <cellStyle name="Normal" xfId="0" builtinId="0"/>
    <cellStyle name="Normal 4" xfId="3" xr:uid="{AC7A327C-8A5A-4ECB-886C-EB9B262BE761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5"/>
  <sheetViews>
    <sheetView showGridLines="0" tabSelected="1" workbookViewId="0"/>
  </sheetViews>
  <sheetFormatPr defaultColWidth="8.88671875" defaultRowHeight="14.4" x14ac:dyDescent="0.3"/>
  <cols>
    <col min="1" max="1" width="44.44140625" customWidth="1"/>
    <col min="2" max="7" width="10.33203125" bestFit="1" customWidth="1"/>
    <col min="8" max="12" width="10.5546875" bestFit="1" customWidth="1"/>
    <col min="13" max="14" width="12.5546875" customWidth="1"/>
    <col min="15" max="15" width="10.33203125" style="17" bestFit="1" customWidth="1"/>
    <col min="16" max="18" width="12.5546875" customWidth="1"/>
    <col min="19" max="19" width="10.33203125" bestFit="1" customWidth="1"/>
    <col min="20" max="20" width="10.5546875" customWidth="1"/>
  </cols>
  <sheetData>
    <row r="1" spans="1:29" s="2" customFormat="1" ht="31.5" customHeight="1" x14ac:dyDescent="0.45">
      <c r="A1" s="66" t="s">
        <v>102</v>
      </c>
      <c r="O1" s="44"/>
    </row>
    <row r="2" spans="1:29" s="3" customFormat="1" ht="16.5" customHeight="1" x14ac:dyDescent="0.3">
      <c r="O2" s="23"/>
    </row>
    <row r="3" spans="1:29" s="3" customFormat="1" ht="15.6" x14ac:dyDescent="0.3">
      <c r="A3" s="5" t="s">
        <v>108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29" s="3" customFormat="1" ht="15.6" x14ac:dyDescent="0.3">
      <c r="A4" s="77" t="s">
        <v>103</v>
      </c>
      <c r="B4" s="67" t="s">
        <v>67</v>
      </c>
      <c r="C4" s="67" t="s">
        <v>68</v>
      </c>
      <c r="D4" s="67" t="s">
        <v>69</v>
      </c>
      <c r="E4" s="67" t="s">
        <v>70</v>
      </c>
      <c r="F4" s="67" t="s">
        <v>71</v>
      </c>
      <c r="G4" s="67" t="s">
        <v>72</v>
      </c>
      <c r="H4" s="67" t="s">
        <v>73</v>
      </c>
      <c r="I4" s="67" t="s">
        <v>74</v>
      </c>
      <c r="J4" s="67" t="s">
        <v>75</v>
      </c>
      <c r="K4" s="67" t="s">
        <v>76</v>
      </c>
      <c r="L4" s="67" t="s">
        <v>77</v>
      </c>
      <c r="M4" s="67" t="s">
        <v>100</v>
      </c>
      <c r="N4" s="67" t="s">
        <v>101</v>
      </c>
      <c r="O4" s="68"/>
      <c r="P4" s="67">
        <v>2020</v>
      </c>
      <c r="Q4" s="67">
        <v>2021</v>
      </c>
      <c r="R4" s="67">
        <v>2022</v>
      </c>
      <c r="S4" s="6"/>
    </row>
    <row r="5" spans="1:29" s="3" customFormat="1" ht="15.6" x14ac:dyDescent="0.3">
      <c r="A5" s="10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29"/>
      <c r="P5" s="7"/>
      <c r="Q5" s="7"/>
      <c r="R5" s="7"/>
      <c r="S5" s="6"/>
    </row>
    <row r="6" spans="1:29" s="5" customFormat="1" ht="13.8" x14ac:dyDescent="0.3">
      <c r="A6" s="35" t="s">
        <v>11</v>
      </c>
      <c r="B6" s="36">
        <v>843565.196280626</v>
      </c>
      <c r="C6" s="36">
        <v>840537.62830107904</v>
      </c>
      <c r="D6" s="36">
        <v>814598.29416168004</v>
      </c>
      <c r="E6" s="36">
        <v>1040530.38105119</v>
      </c>
      <c r="F6" s="36">
        <v>945733</v>
      </c>
      <c r="G6" s="36">
        <v>1055227.7740156057</v>
      </c>
      <c r="H6" s="36">
        <v>1112029.6933737332</v>
      </c>
      <c r="I6" s="36">
        <v>1297142.3708759665</v>
      </c>
      <c r="J6" s="36">
        <v>1173825.3869295698</v>
      </c>
      <c r="K6" s="36">
        <v>1177235.9553072567</v>
      </c>
      <c r="L6" s="36">
        <v>1314105.9932545859</v>
      </c>
      <c r="M6" s="36">
        <v>1524881.9599868341</v>
      </c>
      <c r="N6" s="36">
        <v>1439748.0847416145</v>
      </c>
      <c r="O6" s="22"/>
      <c r="P6" s="36">
        <v>3539231</v>
      </c>
      <c r="Q6" s="36">
        <v>4410136.4499556907</v>
      </c>
      <c r="R6" s="36">
        <v>5190049.2954782471</v>
      </c>
      <c r="S6" s="56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s="5" customFormat="1" ht="13.8" x14ac:dyDescent="0.3">
      <c r="A7" s="35" t="s">
        <v>12</v>
      </c>
      <c r="B7" s="36">
        <v>-634645.454049316</v>
      </c>
      <c r="C7" s="36">
        <v>-620139.33949480799</v>
      </c>
      <c r="D7" s="36">
        <v>-607523.59969305096</v>
      </c>
      <c r="E7" s="36">
        <v>-777703.51434380596</v>
      </c>
      <c r="F7" s="36">
        <v>-698748</v>
      </c>
      <c r="G7" s="36">
        <v>-787016.60363189527</v>
      </c>
      <c r="H7" s="36">
        <v>-786754.91901674611</v>
      </c>
      <c r="I7" s="36">
        <v>-937202.6038699178</v>
      </c>
      <c r="J7" s="36">
        <v>-852015.96506094187</v>
      </c>
      <c r="K7" s="36">
        <v>-860657.78890321031</v>
      </c>
      <c r="L7" s="36">
        <v>-967641.54181719059</v>
      </c>
      <c r="M7" s="36">
        <f>M8-M6</f>
        <v>-1124865.2174659164</v>
      </c>
      <c r="N7" s="36">
        <f>N8-N6</f>
        <v>-1041335.3244212939</v>
      </c>
      <c r="O7" s="22"/>
      <c r="P7" s="36">
        <v>-2640011.9075809801</v>
      </c>
      <c r="Q7" s="36">
        <v>-3209707.1591096804</v>
      </c>
      <c r="R7" s="36">
        <f>R8-R6</f>
        <v>-3805180.5132472604</v>
      </c>
      <c r="S7" s="22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29" s="5" customFormat="1" ht="13.8" x14ac:dyDescent="0.3">
      <c r="A8" s="69" t="s">
        <v>7</v>
      </c>
      <c r="B8" s="70">
        <v>208919.74223131</v>
      </c>
      <c r="C8" s="70">
        <v>220398.28880627101</v>
      </c>
      <c r="D8" s="70">
        <v>207074.69446862899</v>
      </c>
      <c r="E8" s="70">
        <v>262826.866707379</v>
      </c>
      <c r="F8" s="70">
        <v>246984</v>
      </c>
      <c r="G8" s="70">
        <v>268211.17038371041</v>
      </c>
      <c r="H8" s="70">
        <v>325274.77435698715</v>
      </c>
      <c r="I8" s="70">
        <v>359939.76700604876</v>
      </c>
      <c r="J8" s="70">
        <v>321809.42186862789</v>
      </c>
      <c r="K8" s="70">
        <v>316578.16640404641</v>
      </c>
      <c r="L8" s="70">
        <v>346464.45143739524</v>
      </c>
      <c r="M8" s="70">
        <v>400016.74252091767</v>
      </c>
      <c r="N8" s="70">
        <v>398412.76032032061</v>
      </c>
      <c r="O8" s="22"/>
      <c r="P8" s="70">
        <v>899219.592213589</v>
      </c>
      <c r="Q8" s="70">
        <v>1200429.2908460102</v>
      </c>
      <c r="R8" s="70">
        <v>1384868.7822309867</v>
      </c>
      <c r="S8" s="56"/>
      <c r="T8" s="58"/>
      <c r="U8" s="58"/>
      <c r="V8" s="58"/>
      <c r="W8" s="58"/>
      <c r="X8" s="58"/>
      <c r="Y8" s="58"/>
      <c r="Z8" s="58"/>
      <c r="AA8" s="58"/>
      <c r="AB8" s="58"/>
      <c r="AC8" s="58"/>
    </row>
    <row r="9" spans="1:29" s="5" customFormat="1" ht="13.8" x14ac:dyDescent="0.3">
      <c r="A9" s="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2"/>
      <c r="P9" s="20"/>
      <c r="Q9" s="20"/>
      <c r="R9" s="20"/>
      <c r="S9" s="22"/>
      <c r="T9" s="58"/>
      <c r="U9" s="58"/>
      <c r="V9" s="58"/>
      <c r="W9" s="58"/>
      <c r="X9" s="58"/>
      <c r="Y9" s="58"/>
      <c r="Z9" s="58"/>
      <c r="AA9" s="58"/>
      <c r="AB9" s="58"/>
      <c r="AC9" s="58"/>
    </row>
    <row r="10" spans="1:29" s="5" customFormat="1" ht="13.8" x14ac:dyDescent="0.3">
      <c r="A10" s="71" t="s">
        <v>13</v>
      </c>
      <c r="B10" s="37">
        <v>-82431</v>
      </c>
      <c r="C10" s="37">
        <v>-64603.224600597001</v>
      </c>
      <c r="D10" s="37">
        <v>-60177.304511966002</v>
      </c>
      <c r="E10" s="37">
        <v>-49935.704083609002</v>
      </c>
      <c r="F10" s="37">
        <v>-95729</v>
      </c>
      <c r="G10" s="37">
        <v>-94051.839798602916</v>
      </c>
      <c r="H10" s="37">
        <v>-111475.65624638477</v>
      </c>
      <c r="I10" s="37">
        <v>-122204.11084399131</v>
      </c>
      <c r="J10" s="37">
        <v>-117714.84516130631</v>
      </c>
      <c r="K10" s="37">
        <v>-109680.97086622831</v>
      </c>
      <c r="L10" s="37">
        <v>-113069.33291844577</v>
      </c>
      <c r="M10" s="37">
        <v>-130992.40778572127</v>
      </c>
      <c r="N10" s="37">
        <v>-140152.98631521023</v>
      </c>
      <c r="O10" s="22"/>
      <c r="P10" s="37">
        <v>-346450</v>
      </c>
      <c r="Q10" s="37">
        <v>-416967.6748652088</v>
      </c>
      <c r="R10" s="37">
        <v>-471457.55673170171</v>
      </c>
      <c r="S10" s="22"/>
      <c r="T10" s="58"/>
      <c r="U10" s="58"/>
      <c r="V10" s="58"/>
      <c r="W10" s="58"/>
      <c r="X10" s="58"/>
      <c r="Y10" s="58"/>
      <c r="Z10" s="58"/>
      <c r="AA10" s="58"/>
      <c r="AB10" s="58"/>
      <c r="AC10" s="58"/>
    </row>
    <row r="11" spans="1:29" s="5" customFormat="1" ht="13.8" x14ac:dyDescent="0.3">
      <c r="A11" s="71" t="s">
        <v>14</v>
      </c>
      <c r="B11" s="37">
        <v>-41731</v>
      </c>
      <c r="C11" s="37">
        <v>-57908.265579307001</v>
      </c>
      <c r="D11" s="37">
        <v>-58138.506590254998</v>
      </c>
      <c r="E11" s="37">
        <v>-93409.949492561005</v>
      </c>
      <c r="F11" s="37">
        <v>-42101</v>
      </c>
      <c r="G11" s="37">
        <v>-55088.386141876632</v>
      </c>
      <c r="H11" s="37">
        <v>-61388.495570067462</v>
      </c>
      <c r="I11" s="37">
        <v>-61724.72142390853</v>
      </c>
      <c r="J11" s="37">
        <v>-61688.122213002003</v>
      </c>
      <c r="K11" s="37">
        <v>-77887.340631003084</v>
      </c>
      <c r="L11" s="37">
        <v>-67440.337845351052</v>
      </c>
      <c r="M11" s="37">
        <v>-81174.398983306513</v>
      </c>
      <c r="N11" s="37">
        <v>-77602.843800911214</v>
      </c>
      <c r="O11" s="22"/>
      <c r="P11" s="37">
        <v>-161928</v>
      </c>
      <c r="Q11" s="37">
        <v>-226802.85505514505</v>
      </c>
      <c r="R11" s="37">
        <v>-288190.19967266248</v>
      </c>
      <c r="S11" s="22"/>
      <c r="T11" s="58"/>
      <c r="U11" s="58"/>
      <c r="V11" s="58"/>
      <c r="W11" s="58"/>
      <c r="X11" s="58"/>
      <c r="Y11" s="58"/>
      <c r="Z11" s="58"/>
      <c r="AA11" s="58"/>
      <c r="AB11" s="58"/>
      <c r="AC11" s="58"/>
    </row>
    <row r="12" spans="1:29" s="5" customFormat="1" ht="13.8" x14ac:dyDescent="0.3">
      <c r="A12" s="69" t="s">
        <v>15</v>
      </c>
      <c r="B12" s="70">
        <v>84758</v>
      </c>
      <c r="C12" s="70">
        <v>97886.798626367105</v>
      </c>
      <c r="D12" s="70">
        <v>88758.883366407899</v>
      </c>
      <c r="E12" s="70">
        <v>119481.21313120901</v>
      </c>
      <c r="F12" s="70">
        <v>109155</v>
      </c>
      <c r="G12" s="70">
        <v>119070.94444323094</v>
      </c>
      <c r="H12" s="70">
        <v>152410.622540535</v>
      </c>
      <c r="I12" s="70">
        <v>176010.93473814894</v>
      </c>
      <c r="J12" s="70">
        <v>142406.45449431962</v>
      </c>
      <c r="K12" s="70">
        <v>129009.854906815</v>
      </c>
      <c r="L12" s="70">
        <v>165954.78067359849</v>
      </c>
      <c r="M12" s="70">
        <v>187849.93575188989</v>
      </c>
      <c r="N12" s="70">
        <v>180656.93020419913</v>
      </c>
      <c r="O12" s="22"/>
      <c r="P12" s="70">
        <v>390842</v>
      </c>
      <c r="Q12" s="70">
        <v>556658.76092565642</v>
      </c>
      <c r="R12" s="70">
        <v>625221.02582662262</v>
      </c>
      <c r="S12" s="56"/>
      <c r="T12" s="58"/>
      <c r="U12" s="58"/>
      <c r="V12" s="58"/>
      <c r="W12" s="58"/>
      <c r="X12" s="58"/>
      <c r="Y12" s="58"/>
      <c r="Z12" s="58"/>
      <c r="AA12" s="58"/>
      <c r="AB12" s="58"/>
      <c r="AC12" s="58"/>
    </row>
    <row r="13" spans="1:29" s="5" customFormat="1" ht="13.8" x14ac:dyDescent="0.3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58"/>
      <c r="U13" s="58"/>
      <c r="V13" s="58"/>
      <c r="W13" s="58"/>
      <c r="X13" s="58"/>
      <c r="Y13" s="58"/>
      <c r="Z13" s="58"/>
      <c r="AA13" s="58"/>
      <c r="AB13" s="58"/>
      <c r="AC13" s="58"/>
    </row>
    <row r="14" spans="1:29" s="5" customFormat="1" ht="13.8" x14ac:dyDescent="0.3">
      <c r="A14" s="71" t="s">
        <v>30</v>
      </c>
      <c r="B14" s="36">
        <v>-10043</v>
      </c>
      <c r="C14" s="36">
        <v>-9206</v>
      </c>
      <c r="D14" s="36">
        <v>-1729</v>
      </c>
      <c r="E14" s="36">
        <v>-26387</v>
      </c>
      <c r="F14" s="36">
        <v>-6605</v>
      </c>
      <c r="G14" s="36">
        <v>-6109.2793805209949</v>
      </c>
      <c r="H14" s="36">
        <v>-4062.4130733541879</v>
      </c>
      <c r="I14" s="36">
        <v>-10054.792316258998</v>
      </c>
      <c r="J14" s="36">
        <v>-7492.0544828955726</v>
      </c>
      <c r="K14" s="36">
        <v>-11243.206906306999</v>
      </c>
      <c r="L14" s="36">
        <v>-14538.801208199004</v>
      </c>
      <c r="M14" s="36">
        <f>M17-M15-M16</f>
        <v>-38662.502072059011</v>
      </c>
      <c r="N14" s="36">
        <f>N17-N15-N16</f>
        <v>-3806.2538097299998</v>
      </c>
      <c r="O14" s="22"/>
      <c r="P14" s="36">
        <v>-47400</v>
      </c>
      <c r="Q14" s="36">
        <v>-26814.559901211207</v>
      </c>
      <c r="R14" s="36">
        <f>R17-R15-R16</f>
        <v>-71936.564669460553</v>
      </c>
      <c r="S14" s="22"/>
      <c r="T14" s="58"/>
      <c r="U14" s="58"/>
      <c r="V14" s="58"/>
      <c r="W14" s="58"/>
      <c r="X14" s="58"/>
      <c r="Y14" s="58"/>
      <c r="Z14" s="58"/>
      <c r="AA14" s="58"/>
      <c r="AB14" s="58"/>
      <c r="AC14" s="58"/>
    </row>
    <row r="15" spans="1:29" s="5" customFormat="1" ht="13.8" x14ac:dyDescent="0.3">
      <c r="A15" s="71" t="s">
        <v>23</v>
      </c>
      <c r="B15" s="36">
        <v>0</v>
      </c>
      <c r="C15" s="36">
        <v>0</v>
      </c>
      <c r="D15" s="36">
        <v>0</v>
      </c>
      <c r="E15" s="36">
        <v>-34711</v>
      </c>
      <c r="F15" s="36">
        <v>-41313</v>
      </c>
      <c r="G15" s="36">
        <v>-40077.284</v>
      </c>
      <c r="H15" s="36">
        <v>-43112.537710000004</v>
      </c>
      <c r="I15" s="36">
        <v>-24953.627046999998</v>
      </c>
      <c r="J15" s="36">
        <v>-13844.67768076</v>
      </c>
      <c r="K15" s="36">
        <v>-7375.8424600000017</v>
      </c>
      <c r="L15" s="36">
        <v>-12721.261109999998</v>
      </c>
      <c r="M15" s="36">
        <v>-9689.4273900000007</v>
      </c>
      <c r="N15" s="36">
        <v>-7435.9017199999998</v>
      </c>
      <c r="O15" s="22"/>
      <c r="P15" s="36">
        <v>-34710.633000000002</v>
      </c>
      <c r="Q15" s="36">
        <v>-149456.68776700002</v>
      </c>
      <c r="R15" s="36">
        <v>-43631.20864076</v>
      </c>
      <c r="S15" s="22"/>
      <c r="T15" s="58"/>
      <c r="U15" s="58"/>
      <c r="V15" s="58"/>
      <c r="W15" s="58"/>
      <c r="X15" s="58"/>
      <c r="Y15" s="58"/>
      <c r="Z15" s="58"/>
      <c r="AA15" s="58"/>
      <c r="AB15" s="58"/>
      <c r="AC15" s="58"/>
    </row>
    <row r="16" spans="1:29" s="5" customFormat="1" ht="13.8" x14ac:dyDescent="0.3">
      <c r="A16" s="71" t="s">
        <v>24</v>
      </c>
      <c r="B16" s="36">
        <v>-1711</v>
      </c>
      <c r="C16" s="36">
        <v>-1637</v>
      </c>
      <c r="D16" s="36">
        <v>-2034</v>
      </c>
      <c r="E16" s="36">
        <v>-9742</v>
      </c>
      <c r="F16" s="36">
        <v>-8169</v>
      </c>
      <c r="G16" s="36">
        <v>-34856.706545038847</v>
      </c>
      <c r="H16" s="36">
        <v>-13279.220748001006</v>
      </c>
      <c r="I16" s="36">
        <v>-19557.918551222996</v>
      </c>
      <c r="J16" s="36">
        <v>-6222.2014066000002</v>
      </c>
      <c r="K16" s="36">
        <v>-9508.2310663240005</v>
      </c>
      <c r="L16" s="36">
        <v>-1946.2806212150003</v>
      </c>
      <c r="M16" s="36">
        <v>-14344.536679814002</v>
      </c>
      <c r="N16" s="36">
        <v>-2664.1979291020002</v>
      </c>
      <c r="O16" s="22"/>
      <c r="P16" s="36">
        <v>-15123.405608999999</v>
      </c>
      <c r="Q16" s="36">
        <v>-75870.367389673018</v>
      </c>
      <c r="R16" s="36">
        <v>-32021.249773953008</v>
      </c>
      <c r="S16" s="22"/>
      <c r="T16" s="58"/>
      <c r="U16" s="58"/>
      <c r="V16" s="58"/>
      <c r="W16" s="58"/>
      <c r="X16" s="58"/>
      <c r="Y16" s="58"/>
      <c r="Z16" s="58"/>
      <c r="AA16" s="58"/>
      <c r="AB16" s="58"/>
      <c r="AC16" s="58"/>
    </row>
    <row r="17" spans="1:29" s="5" customFormat="1" ht="13.8" x14ac:dyDescent="0.3">
      <c r="A17" s="69" t="s">
        <v>6</v>
      </c>
      <c r="B17" s="70">
        <v>-11754</v>
      </c>
      <c r="C17" s="70">
        <v>-10843</v>
      </c>
      <c r="D17" s="70">
        <v>-3763</v>
      </c>
      <c r="E17" s="70">
        <v>-70840</v>
      </c>
      <c r="F17" s="70">
        <v>-56087</v>
      </c>
      <c r="G17" s="70">
        <v>-81043.269925559842</v>
      </c>
      <c r="H17" s="70">
        <v>-60454.171531355198</v>
      </c>
      <c r="I17" s="70">
        <v>-54566.337914481992</v>
      </c>
      <c r="J17" s="70">
        <v>-27558.933570255573</v>
      </c>
      <c r="K17" s="70">
        <v>-28127.280432631</v>
      </c>
      <c r="L17" s="70">
        <v>-29206.342939414</v>
      </c>
      <c r="M17" s="70">
        <v>-62696.46614187301</v>
      </c>
      <c r="N17" s="70">
        <v>-13906.353458832</v>
      </c>
      <c r="O17" s="22"/>
      <c r="P17" s="70">
        <v>-97.199643652299983</v>
      </c>
      <c r="Q17" s="70">
        <v>-252141.61505788425</v>
      </c>
      <c r="R17" s="70">
        <v>-147589.02308417356</v>
      </c>
      <c r="S17" s="22"/>
      <c r="T17" s="58"/>
      <c r="U17" s="58"/>
      <c r="V17" s="58"/>
      <c r="W17" s="58"/>
      <c r="X17" s="58"/>
      <c r="Y17" s="58"/>
      <c r="Z17" s="58"/>
      <c r="AA17" s="58"/>
      <c r="AB17" s="58"/>
      <c r="AC17" s="58"/>
    </row>
    <row r="18" spans="1:29" s="3" customFormat="1" ht="15.6" collapsed="1" x14ac:dyDescent="0.3">
      <c r="A18" s="7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1"/>
      <c r="Q18" s="21"/>
      <c r="R18" s="21"/>
      <c r="S18" s="22"/>
      <c r="T18" s="58"/>
      <c r="U18" s="58"/>
      <c r="V18" s="58"/>
      <c r="W18" s="58"/>
      <c r="X18" s="58"/>
      <c r="Y18" s="58"/>
      <c r="Z18" s="58"/>
      <c r="AA18" s="58"/>
      <c r="AB18" s="58"/>
      <c r="AC18" s="58"/>
    </row>
    <row r="19" spans="1:29" s="5" customFormat="1" ht="13.8" x14ac:dyDescent="0.3">
      <c r="A19" s="69" t="s">
        <v>9</v>
      </c>
      <c r="B19" s="70">
        <v>73003</v>
      </c>
      <c r="C19" s="70">
        <v>87044</v>
      </c>
      <c r="D19" s="70">
        <v>84996</v>
      </c>
      <c r="E19" s="70">
        <v>48642</v>
      </c>
      <c r="F19" s="70">
        <v>53068</v>
      </c>
      <c r="G19" s="70">
        <v>38027.674517671025</v>
      </c>
      <c r="H19" s="70">
        <v>91956.451009179873</v>
      </c>
      <c r="I19" s="70">
        <v>121444.59682366703</v>
      </c>
      <c r="J19" s="70">
        <v>114847.52092406357</v>
      </c>
      <c r="K19" s="70">
        <v>100882.57447418394</v>
      </c>
      <c r="L19" s="70">
        <v>136748.4377341845</v>
      </c>
      <c r="M19" s="70">
        <v>125153.46961001717</v>
      </c>
      <c r="N19" s="70">
        <v>166750.57674536726</v>
      </c>
      <c r="O19" s="22"/>
      <c r="P19" s="70">
        <v>293607</v>
      </c>
      <c r="Q19" s="70">
        <v>304517.14586777193</v>
      </c>
      <c r="R19" s="70">
        <v>477632.0027424494</v>
      </c>
      <c r="S19" s="22"/>
      <c r="T19" s="58"/>
      <c r="U19" s="58"/>
      <c r="V19" s="58"/>
      <c r="W19" s="58"/>
      <c r="X19" s="58"/>
      <c r="Y19" s="58"/>
      <c r="Z19" s="58"/>
      <c r="AA19" s="58"/>
      <c r="AB19" s="58"/>
      <c r="AC19" s="58"/>
    </row>
    <row r="20" spans="1:29" s="3" customFormat="1" ht="15.6" x14ac:dyDescent="0.3">
      <c r="A20" s="1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1"/>
      <c r="R20" s="21"/>
      <c r="S20" s="22"/>
      <c r="T20" s="58"/>
      <c r="U20" s="58"/>
      <c r="V20" s="58"/>
      <c r="W20" s="58"/>
      <c r="X20" s="58"/>
      <c r="Y20" s="58"/>
      <c r="Z20" s="58"/>
      <c r="AA20" s="58"/>
      <c r="AB20" s="58"/>
      <c r="AC20" s="58"/>
    </row>
    <row r="21" spans="1:29" s="5" customFormat="1" ht="13.8" x14ac:dyDescent="0.3">
      <c r="A21" s="72" t="s">
        <v>78</v>
      </c>
      <c r="B21" s="36">
        <v>-51782</v>
      </c>
      <c r="C21" s="36">
        <v>-55721</v>
      </c>
      <c r="D21" s="36">
        <v>-52939</v>
      </c>
      <c r="E21" s="36">
        <v>-110946.784771394</v>
      </c>
      <c r="F21" s="36">
        <v>-67501</v>
      </c>
      <c r="G21" s="36">
        <v>-68713.4722542854</v>
      </c>
      <c r="H21" s="36">
        <v>-101440.25510049543</v>
      </c>
      <c r="I21" s="36">
        <f>-100050.447123586</f>
        <v>-100050.447123586</v>
      </c>
      <c r="J21" s="36">
        <v>-99867.447235575339</v>
      </c>
      <c r="K21" s="36">
        <v>-102204.1265762761</v>
      </c>
      <c r="L21" s="36">
        <v>-104823.90902986516</v>
      </c>
      <c r="M21" s="36">
        <v>-108696.1073630281</v>
      </c>
      <c r="N21" s="36">
        <v>-108489.41111237975</v>
      </c>
      <c r="O21" s="22"/>
      <c r="P21" s="36">
        <v>-271388.59999973298</v>
      </c>
      <c r="Q21" s="36">
        <v>-337705.77902276861</v>
      </c>
      <c r="R21" s="36">
        <v>-415591.59020474477</v>
      </c>
      <c r="S21" s="22"/>
      <c r="T21" s="58"/>
      <c r="U21" s="58"/>
      <c r="V21" s="58"/>
      <c r="W21" s="58"/>
      <c r="X21" s="58"/>
      <c r="Y21" s="58"/>
      <c r="Z21" s="58"/>
      <c r="AA21" s="58"/>
      <c r="AB21" s="58"/>
      <c r="AC21" s="58"/>
    </row>
    <row r="22" spans="1:29" s="5" customFormat="1" ht="13.8" x14ac:dyDescent="0.3">
      <c r="A22" s="72" t="s">
        <v>79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-180360.033</v>
      </c>
      <c r="N22" s="36">
        <v>0</v>
      </c>
      <c r="O22" s="22"/>
      <c r="P22" s="36">
        <v>0</v>
      </c>
      <c r="Q22" s="36">
        <v>0</v>
      </c>
      <c r="R22" s="36">
        <v>-180360.033</v>
      </c>
      <c r="S22" s="22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  <row r="23" spans="1:29" x14ac:dyDescent="0.3">
      <c r="A23" s="69" t="s">
        <v>25</v>
      </c>
      <c r="B23" s="70">
        <v>21222</v>
      </c>
      <c r="C23" s="70">
        <v>31323</v>
      </c>
      <c r="D23" s="70">
        <v>32057</v>
      </c>
      <c r="E23" s="70">
        <v>-62305</v>
      </c>
      <c r="F23" s="70">
        <v>-14434</v>
      </c>
      <c r="G23" s="70">
        <v>-30685.797736614288</v>
      </c>
      <c r="H23" s="70">
        <v>-9483.8040913156947</v>
      </c>
      <c r="I23" s="70">
        <v>21394.149700081009</v>
      </c>
      <c r="J23" s="70">
        <v>14980.073688488532</v>
      </c>
      <c r="K23" s="70">
        <v>-1321.5521020920798</v>
      </c>
      <c r="L23" s="70">
        <v>31924.528704319328</v>
      </c>
      <c r="M23" s="70">
        <v>-163902.67075301052</v>
      </c>
      <c r="N23" s="70">
        <v>58261.165632987366</v>
      </c>
      <c r="O23" s="22"/>
      <c r="P23" s="70">
        <v>22218</v>
      </c>
      <c r="Q23" s="70">
        <v>-33188.633154995958</v>
      </c>
      <c r="R23" s="70">
        <v>-118319.62046229574</v>
      </c>
      <c r="S23" s="22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  <row r="24" spans="1:29" s="3" customFormat="1" ht="15.6" x14ac:dyDescent="0.3">
      <c r="A24" s="1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1"/>
      <c r="Q24" s="21"/>
      <c r="R24" s="21"/>
      <c r="S24" s="22"/>
      <c r="T24" s="58"/>
      <c r="U24" s="58"/>
      <c r="V24" s="58"/>
      <c r="W24" s="58"/>
      <c r="X24" s="58"/>
      <c r="Y24" s="58"/>
      <c r="Z24" s="58"/>
      <c r="AA24" s="58"/>
      <c r="AB24" s="58"/>
      <c r="AC24" s="58"/>
    </row>
    <row r="25" spans="1:29" x14ac:dyDescent="0.3">
      <c r="A25" s="72" t="s">
        <v>27</v>
      </c>
      <c r="B25" s="36">
        <v>-296324</v>
      </c>
      <c r="C25" s="36">
        <v>112539</v>
      </c>
      <c r="D25" s="36">
        <v>-37686</v>
      </c>
      <c r="E25" s="36">
        <v>120253</v>
      </c>
      <c r="F25" s="36">
        <v>-30322</v>
      </c>
      <c r="G25" s="36">
        <v>-1107.8294347233475</v>
      </c>
      <c r="H25" s="36">
        <v>4072.9092947878539</v>
      </c>
      <c r="I25" s="36">
        <v>127102.70975357169</v>
      </c>
      <c r="J25" s="36">
        <v>26190.402756845535</v>
      </c>
      <c r="K25" s="36">
        <v>101793.01310961819</v>
      </c>
      <c r="L25" s="36">
        <v>112259.84282581338</v>
      </c>
      <c r="M25" s="36">
        <v>-146466.85182073808</v>
      </c>
      <c r="N25" s="36">
        <v>-32010.506073302924</v>
      </c>
      <c r="O25" s="22"/>
      <c r="P25" s="36">
        <v>-101218.186528644</v>
      </c>
      <c r="Q25" s="36">
        <v>99745.331286317232</v>
      </c>
      <c r="R25" s="36">
        <v>93776.406871539119</v>
      </c>
      <c r="S25" s="22"/>
      <c r="T25" s="58"/>
      <c r="U25" s="58"/>
      <c r="V25" s="58"/>
      <c r="W25" s="58"/>
      <c r="X25" s="58"/>
      <c r="Y25" s="58"/>
      <c r="Z25" s="58"/>
      <c r="AA25" s="58"/>
      <c r="AB25" s="58"/>
      <c r="AC25" s="58"/>
    </row>
    <row r="26" spans="1:29" x14ac:dyDescent="0.3">
      <c r="A26" s="72" t="s">
        <v>28</v>
      </c>
      <c r="B26" s="36">
        <v>-53057</v>
      </c>
      <c r="C26" s="36">
        <v>-53630</v>
      </c>
      <c r="D26" s="36">
        <v>-55774</v>
      </c>
      <c r="E26" s="36">
        <v>-42998</v>
      </c>
      <c r="F26" s="36">
        <v>-21043</v>
      </c>
      <c r="G26" s="36">
        <v>-21452.991295780997</v>
      </c>
      <c r="H26" s="36">
        <v>-37521.039880782002</v>
      </c>
      <c r="I26" s="36">
        <v>-47413.245547425824</v>
      </c>
      <c r="J26" s="36">
        <v>-34532.701624933994</v>
      </c>
      <c r="K26" s="36">
        <v>-41344.337120378004</v>
      </c>
      <c r="L26" s="36">
        <v>-38663.972338944986</v>
      </c>
      <c r="M26" s="36">
        <v>-34015.043624297738</v>
      </c>
      <c r="N26" s="36">
        <v>-38720.03190665599</v>
      </c>
      <c r="O26" s="22"/>
      <c r="P26" s="36">
        <v>-207093</v>
      </c>
      <c r="Q26" s="36">
        <v>-127517.70715159984</v>
      </c>
      <c r="R26" s="36">
        <v>-148556.0547085547</v>
      </c>
      <c r="S26" s="22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  <row r="27" spans="1:29" x14ac:dyDescent="0.3">
      <c r="A27" s="72" t="s">
        <v>29</v>
      </c>
      <c r="B27" s="36">
        <v>-1708</v>
      </c>
      <c r="C27" s="36">
        <v>-2367</v>
      </c>
      <c r="D27" s="36">
        <v>-2088</v>
      </c>
      <c r="E27" s="36">
        <v>-114207</v>
      </c>
      <c r="F27" s="36">
        <v>-318</v>
      </c>
      <c r="G27" s="36">
        <v>293.93453948599995</v>
      </c>
      <c r="H27" s="36">
        <v>-3162.3432794819992</v>
      </c>
      <c r="I27" s="36">
        <v>16393.543327545001</v>
      </c>
      <c r="J27" s="36">
        <v>2404.2821212649997</v>
      </c>
      <c r="K27" s="36">
        <v>4791.3338779080004</v>
      </c>
      <c r="L27" s="36">
        <v>-2278.3878990899921</v>
      </c>
      <c r="M27" s="36">
        <v>12752.991206643001</v>
      </c>
      <c r="N27" s="36">
        <v>-11.721927333012223</v>
      </c>
      <c r="O27" s="22"/>
      <c r="P27" s="36">
        <v>-118735</v>
      </c>
      <c r="Q27" s="36">
        <v>13291.028363037998</v>
      </c>
      <c r="R27" s="36">
        <v>17670.219306725998</v>
      </c>
      <c r="S27" s="22"/>
      <c r="T27" s="58"/>
      <c r="U27" s="58"/>
      <c r="V27" s="58"/>
      <c r="W27" s="58"/>
      <c r="X27" s="58"/>
      <c r="Y27" s="58"/>
      <c r="Z27" s="58"/>
      <c r="AA27" s="58"/>
      <c r="AB27" s="58"/>
      <c r="AC27" s="58"/>
    </row>
    <row r="28" spans="1:29" x14ac:dyDescent="0.3">
      <c r="A28" s="69" t="s">
        <v>60</v>
      </c>
      <c r="B28" s="70">
        <v>-351089</v>
      </c>
      <c r="C28" s="70">
        <v>56543</v>
      </c>
      <c r="D28" s="70">
        <v>-95548</v>
      </c>
      <c r="E28" s="70">
        <v>-36952</v>
      </c>
      <c r="F28" s="70">
        <v>-51683</v>
      </c>
      <c r="G28" s="70">
        <v>-22266.886191018348</v>
      </c>
      <c r="H28" s="70">
        <v>-36610.473865476153</v>
      </c>
      <c r="I28" s="70">
        <v>96083.007533690849</v>
      </c>
      <c r="J28" s="70">
        <v>-5938.0167468234595</v>
      </c>
      <c r="K28" s="70">
        <v>65240.009867148183</v>
      </c>
      <c r="L28" s="70">
        <v>71317.482587778359</v>
      </c>
      <c r="M28" s="70">
        <v>-167728.90423839283</v>
      </c>
      <c r="N28" s="70">
        <v>-70742.259907291882</v>
      </c>
      <c r="O28" s="22"/>
      <c r="P28" s="70">
        <v>-427047</v>
      </c>
      <c r="Q28" s="70">
        <v>-14481.347502244771</v>
      </c>
      <c r="R28" s="70">
        <v>-37109.428530289508</v>
      </c>
      <c r="S28" s="22"/>
      <c r="T28" s="58"/>
      <c r="U28" s="58"/>
      <c r="V28" s="58"/>
      <c r="W28" s="58"/>
      <c r="X28" s="58"/>
      <c r="Y28" s="58"/>
      <c r="Z28" s="58"/>
      <c r="AA28" s="58"/>
      <c r="AB28" s="58"/>
      <c r="AC28" s="58"/>
    </row>
    <row r="29" spans="1:29" x14ac:dyDescent="0.3">
      <c r="A29" s="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2"/>
      <c r="P29" s="20"/>
      <c r="Q29" s="20"/>
      <c r="R29" s="20"/>
      <c r="S29" s="22"/>
      <c r="T29" s="58"/>
      <c r="U29" s="58"/>
      <c r="V29" s="58"/>
      <c r="W29" s="58"/>
      <c r="X29" s="58"/>
      <c r="Y29" s="58"/>
      <c r="Z29" s="58"/>
      <c r="AA29" s="58"/>
      <c r="AB29" s="58"/>
      <c r="AC29" s="58"/>
    </row>
    <row r="30" spans="1:29" x14ac:dyDescent="0.3">
      <c r="A30" s="69" t="s">
        <v>31</v>
      </c>
      <c r="B30" s="70">
        <v>-329868</v>
      </c>
      <c r="C30" s="70">
        <v>87866</v>
      </c>
      <c r="D30" s="70">
        <v>-63491</v>
      </c>
      <c r="E30" s="70">
        <v>-99257</v>
      </c>
      <c r="F30" s="70">
        <v>-66117</v>
      </c>
      <c r="G30" s="70">
        <v>-52952.683927632774</v>
      </c>
      <c r="H30" s="70">
        <v>-46094.277956791622</v>
      </c>
      <c r="I30" s="70">
        <v>117477.1572337715</v>
      </c>
      <c r="J30" s="70">
        <v>9042.0569416652197</v>
      </c>
      <c r="K30" s="70">
        <v>63918.457765056082</v>
      </c>
      <c r="L30" s="70">
        <v>103242.01129209745</v>
      </c>
      <c r="M30" s="70">
        <v>-331631.5749914039</v>
      </c>
      <c r="N30" s="70">
        <v>-12481.094274304152</v>
      </c>
      <c r="O30" s="22"/>
      <c r="P30" s="70">
        <v>-404828</v>
      </c>
      <c r="Q30" s="70">
        <v>-47669.980657241642</v>
      </c>
      <c r="R30" s="70">
        <v>-155429.0489925849</v>
      </c>
      <c r="S30" s="22"/>
      <c r="T30" s="58"/>
      <c r="U30" s="58"/>
      <c r="V30" s="58"/>
      <c r="W30" s="58"/>
      <c r="X30" s="58"/>
      <c r="Y30" s="58"/>
      <c r="Z30" s="58"/>
      <c r="AA30" s="58"/>
      <c r="AB30" s="58"/>
      <c r="AC30" s="58"/>
    </row>
    <row r="31" spans="1:29" x14ac:dyDescent="0.3">
      <c r="A31" s="72" t="s">
        <v>32</v>
      </c>
      <c r="B31" s="36">
        <v>-13622</v>
      </c>
      <c r="C31" s="36">
        <v>-16318</v>
      </c>
      <c r="D31" s="36">
        <v>-5028</v>
      </c>
      <c r="E31" s="36">
        <v>84546</v>
      </c>
      <c r="F31" s="36">
        <v>16543</v>
      </c>
      <c r="G31" s="36">
        <v>-828.72032040801639</v>
      </c>
      <c r="H31" s="36">
        <v>-31485.323092415802</v>
      </c>
      <c r="I31" s="36">
        <v>-14119.977651684445</v>
      </c>
      <c r="J31" s="36">
        <v>-8282.6868496645202</v>
      </c>
      <c r="K31" s="36">
        <v>-25648.334019134218</v>
      </c>
      <c r="L31" s="36">
        <v>-14753.743260354164</v>
      </c>
      <c r="M31" s="36">
        <v>53007.859906597158</v>
      </c>
      <c r="N31" s="36">
        <v>15707.850012847317</v>
      </c>
      <c r="O31" s="22"/>
      <c r="P31" s="36">
        <v>76823.016660181005</v>
      </c>
      <c r="Q31" s="36">
        <v>-29891.072455001653</v>
      </c>
      <c r="R31" s="36">
        <v>4323.0957774442659</v>
      </c>
      <c r="S31" s="22"/>
      <c r="T31" s="58"/>
      <c r="U31" s="58"/>
      <c r="V31" s="58"/>
      <c r="W31" s="58"/>
      <c r="X31" s="58"/>
      <c r="Y31" s="58"/>
      <c r="Z31" s="58"/>
      <c r="AA31" s="58"/>
      <c r="AB31" s="58"/>
      <c r="AC31" s="58"/>
    </row>
    <row r="32" spans="1:29" x14ac:dyDescent="0.3">
      <c r="A32" s="69" t="s">
        <v>26</v>
      </c>
      <c r="B32" s="70">
        <v>-316246</v>
      </c>
      <c r="C32" s="70">
        <v>71548</v>
      </c>
      <c r="D32" s="70">
        <v>-68519</v>
      </c>
      <c r="E32" s="70">
        <v>-14711</v>
      </c>
      <c r="F32" s="70">
        <v>-49574</v>
      </c>
      <c r="G32" s="70">
        <v>-53781.404248040599</v>
      </c>
      <c r="H32" s="70">
        <v>-77579.601049207587</v>
      </c>
      <c r="I32" s="70">
        <v>103357.17958208756</v>
      </c>
      <c r="J32" s="70">
        <v>759.37009200050682</v>
      </c>
      <c r="K32" s="70">
        <v>38270.123745921788</v>
      </c>
      <c r="L32" s="70">
        <v>88488.268031743399</v>
      </c>
      <c r="M32" s="70">
        <v>-278623.71508480684</v>
      </c>
      <c r="N32" s="70">
        <v>3226.7557385422588</v>
      </c>
      <c r="O32" s="22"/>
      <c r="P32" s="70">
        <v>-328006</v>
      </c>
      <c r="Q32" s="70">
        <v>-77561.053112244132</v>
      </c>
      <c r="R32" s="70">
        <v>-151105.9532151403</v>
      </c>
      <c r="S32" s="22"/>
      <c r="T32" s="58"/>
      <c r="U32" s="58"/>
      <c r="V32" s="58"/>
      <c r="W32" s="58"/>
      <c r="X32" s="58"/>
      <c r="Y32" s="58"/>
      <c r="Z32" s="58"/>
      <c r="AA32" s="58"/>
      <c r="AB32" s="58"/>
      <c r="AC32" s="58"/>
    </row>
    <row r="33" spans="1:29" x14ac:dyDescent="0.3">
      <c r="A33" s="7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1"/>
      <c r="Q33" s="21"/>
      <c r="R33" s="21"/>
      <c r="S33" s="22"/>
      <c r="T33" s="58"/>
      <c r="U33" s="58"/>
      <c r="V33" s="58"/>
      <c r="W33" s="58"/>
      <c r="X33" s="58"/>
      <c r="Y33" s="58"/>
      <c r="Z33" s="58"/>
      <c r="AA33" s="58"/>
      <c r="AB33" s="58"/>
      <c r="AC33" s="58"/>
    </row>
    <row r="34" spans="1:29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2"/>
      <c r="P34" s="7"/>
      <c r="Q34" s="7"/>
      <c r="R34" s="7"/>
      <c r="S34" s="22"/>
      <c r="T34" s="58"/>
      <c r="U34" s="58"/>
      <c r="V34" s="58"/>
      <c r="W34" s="58"/>
      <c r="X34" s="58"/>
      <c r="Y34" s="58"/>
      <c r="Z34" s="58"/>
      <c r="AA34" s="58"/>
      <c r="AB34" s="58"/>
      <c r="AC34" s="58"/>
    </row>
    <row r="35" spans="1:29" x14ac:dyDescent="0.3">
      <c r="A35" s="10" t="s">
        <v>33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2"/>
      <c r="P35" s="7"/>
      <c r="Q35" s="7"/>
      <c r="R35" s="7"/>
      <c r="S35" s="22"/>
      <c r="T35" s="58"/>
      <c r="U35" s="58"/>
      <c r="V35" s="58"/>
      <c r="W35" s="58"/>
      <c r="X35" s="58"/>
      <c r="Y35" s="58"/>
      <c r="Z35" s="58"/>
      <c r="AA35" s="58"/>
      <c r="AB35" s="58"/>
      <c r="AC35" s="58"/>
    </row>
    <row r="36" spans="1:29" x14ac:dyDescent="0.3">
      <c r="A36" s="71" t="s">
        <v>34</v>
      </c>
      <c r="B36" s="21">
        <v>-316246</v>
      </c>
      <c r="C36" s="21">
        <v>71548</v>
      </c>
      <c r="D36" s="21">
        <v>-68519</v>
      </c>
      <c r="E36" s="21">
        <v>-14711</v>
      </c>
      <c r="F36" s="21">
        <v>-49574</v>
      </c>
      <c r="G36" s="21">
        <v>-53781.404248040599</v>
      </c>
      <c r="H36" s="21">
        <v>-77579.601049207587</v>
      </c>
      <c r="I36" s="21">
        <v>103357.17958208756</v>
      </c>
      <c r="J36" s="21">
        <v>759.37009200050682</v>
      </c>
      <c r="K36" s="21">
        <v>38270.123745921788</v>
      </c>
      <c r="L36" s="21">
        <v>88488.268031743399</v>
      </c>
      <c r="M36" s="21">
        <f t="shared" ref="M36:N36" si="0">M32</f>
        <v>-278623.71508480684</v>
      </c>
      <c r="N36" s="21">
        <f t="shared" si="0"/>
        <v>3226.7557385422588</v>
      </c>
      <c r="O36" s="22"/>
      <c r="P36" s="21">
        <v>-328006</v>
      </c>
      <c r="Q36" s="21">
        <v>-77561.053112244132</v>
      </c>
      <c r="R36" s="21">
        <f>R32</f>
        <v>-151105.9532151403</v>
      </c>
      <c r="S36" s="22"/>
      <c r="T36" s="58"/>
      <c r="U36" s="58"/>
      <c r="V36" s="58"/>
      <c r="W36" s="58"/>
      <c r="X36" s="58"/>
      <c r="Y36" s="58"/>
      <c r="Z36" s="58"/>
      <c r="AA36" s="58"/>
      <c r="AB36" s="58"/>
      <c r="AC36" s="58"/>
    </row>
    <row r="37" spans="1:29" x14ac:dyDescent="0.3">
      <c r="A37" s="7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22"/>
      <c r="P37" s="7"/>
      <c r="Q37" s="7"/>
      <c r="R37" s="7"/>
      <c r="S37" s="22"/>
      <c r="T37" s="58"/>
      <c r="U37" s="58"/>
      <c r="V37" s="58"/>
      <c r="W37" s="58"/>
      <c r="X37" s="58"/>
      <c r="Y37" s="58"/>
      <c r="Z37" s="58"/>
      <c r="AA37" s="58"/>
      <c r="AB37" s="58"/>
      <c r="AC37" s="58"/>
    </row>
    <row r="38" spans="1:29" x14ac:dyDescent="0.3">
      <c r="A38" s="73" t="s">
        <v>35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22"/>
      <c r="P38" s="7"/>
      <c r="Q38" s="7"/>
      <c r="R38" s="7"/>
      <c r="S38" s="22"/>
      <c r="T38" s="58"/>
      <c r="U38" s="58"/>
      <c r="V38" s="58"/>
      <c r="W38" s="58"/>
      <c r="X38" s="58"/>
      <c r="Y38" s="58"/>
      <c r="Z38" s="58"/>
      <c r="AA38" s="58"/>
      <c r="AB38" s="58"/>
      <c r="AC38" s="58"/>
    </row>
    <row r="39" spans="1:29" x14ac:dyDescent="0.3">
      <c r="A39" s="71" t="s">
        <v>36</v>
      </c>
      <c r="B39" s="74">
        <v>-1.48</v>
      </c>
      <c r="C39" s="74">
        <v>0.33453335135024942</v>
      </c>
      <c r="D39" s="74">
        <v>-0.25624131305437375</v>
      </c>
      <c r="E39" s="74">
        <v>-5.4367899632953673E-2</v>
      </c>
      <c r="F39" s="74">
        <v>-0.18</v>
      </c>
      <c r="G39" s="74">
        <v>-0.18491256001537421</v>
      </c>
      <c r="H39" s="75">
        <v>-0.26540757408144972</v>
      </c>
      <c r="I39" s="74">
        <v>0.35</v>
      </c>
      <c r="J39" s="74">
        <v>0</v>
      </c>
      <c r="K39" s="74">
        <v>0.13</v>
      </c>
      <c r="L39" s="74">
        <v>0.3</v>
      </c>
      <c r="M39" s="74">
        <v>-0.94352068866300842</v>
      </c>
      <c r="N39" s="74">
        <v>1.0905243169889566E-2</v>
      </c>
      <c r="O39" s="22"/>
      <c r="P39" s="74">
        <v>-1.2107498798714473</v>
      </c>
      <c r="Q39" s="74">
        <v>-0.2637310074443347</v>
      </c>
      <c r="R39" s="74">
        <v>-0.51068233855589962</v>
      </c>
      <c r="S39" s="22"/>
      <c r="T39" s="58"/>
      <c r="U39" s="58"/>
      <c r="V39" s="58"/>
      <c r="W39" s="58"/>
      <c r="X39" s="58"/>
      <c r="Y39" s="58"/>
      <c r="Z39" s="58"/>
      <c r="AA39" s="58"/>
      <c r="AB39" s="58"/>
      <c r="AC39" s="58"/>
    </row>
    <row r="40" spans="1:29" x14ac:dyDescent="0.3">
      <c r="A40" s="71" t="s">
        <v>37</v>
      </c>
      <c r="B40" s="74">
        <v>-1.48</v>
      </c>
      <c r="C40" s="74">
        <v>0.33453335135024942</v>
      </c>
      <c r="D40" s="74">
        <v>-0.25624131305437398</v>
      </c>
      <c r="E40" s="74">
        <v>-5.4367899632953673E-2</v>
      </c>
      <c r="F40" s="74">
        <v>-0.18</v>
      </c>
      <c r="G40" s="74">
        <v>-0.18491256001537421</v>
      </c>
      <c r="H40" s="75">
        <v>-0.26540757408144972</v>
      </c>
      <c r="I40" s="74">
        <v>0.35</v>
      </c>
      <c r="J40" s="74">
        <v>0</v>
      </c>
      <c r="K40" s="74">
        <v>0.13</v>
      </c>
      <c r="L40" s="74">
        <v>0.3</v>
      </c>
      <c r="M40" s="74">
        <v>-0.94352068866300842</v>
      </c>
      <c r="N40" s="74">
        <v>1.0855512324965403E-2</v>
      </c>
      <c r="O40" s="22"/>
      <c r="P40" s="74">
        <v>-1.2107498798714473</v>
      </c>
      <c r="Q40" s="74">
        <v>-0.2637310074443347</v>
      </c>
      <c r="R40" s="74">
        <v>-0.51068233855589962</v>
      </c>
      <c r="S40" s="22"/>
      <c r="T40" s="58"/>
      <c r="U40" s="58"/>
      <c r="V40" s="58"/>
      <c r="W40" s="58"/>
      <c r="X40" s="58"/>
      <c r="Y40" s="58"/>
      <c r="Z40" s="58"/>
      <c r="AA40" s="58"/>
      <c r="AB40" s="58"/>
      <c r="AC40" s="58"/>
    </row>
    <row r="41" spans="1:29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6"/>
      <c r="O41" s="22"/>
      <c r="P41" s="76"/>
      <c r="Q41" s="76"/>
      <c r="R41" s="76"/>
    </row>
    <row r="42" spans="1:29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22"/>
      <c r="P42" s="5"/>
      <c r="Q42" s="5"/>
      <c r="R42" s="5"/>
    </row>
    <row r="43" spans="1:29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22"/>
      <c r="P43" s="12"/>
      <c r="Q43" s="12"/>
      <c r="R43" s="12"/>
    </row>
    <row r="44" spans="1:29" x14ac:dyDescent="0.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9" x14ac:dyDescent="0.3">
      <c r="G45" s="55"/>
      <c r="H45" s="55"/>
      <c r="I45" s="55"/>
      <c r="J45" s="55"/>
      <c r="K45" s="55"/>
      <c r="L45" s="55"/>
      <c r="M45" s="55"/>
      <c r="N45" s="55"/>
      <c r="P45" s="55"/>
      <c r="Q45" s="55"/>
      <c r="R45" s="55"/>
    </row>
  </sheetData>
  <phoneticPr fontId="14" type="noConversion"/>
  <pageMargins left="0.7" right="0.7" top="0.75" bottom="0.75" header="0.3" footer="0.3"/>
  <pageSetup orientation="portrait" r:id="rId1"/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7203-5306-4505-B2E7-5DAA7DE113C8}">
  <dimension ref="A1:AO46"/>
  <sheetViews>
    <sheetView showGridLines="0" zoomScaleNormal="100" workbookViewId="0"/>
  </sheetViews>
  <sheetFormatPr defaultColWidth="9.109375" defaultRowHeight="14.4" x14ac:dyDescent="0.3"/>
  <cols>
    <col min="1" max="1" width="48.5546875" customWidth="1"/>
    <col min="2" max="14" width="11" customWidth="1"/>
    <col min="15" max="15" width="11" style="17" customWidth="1"/>
    <col min="16" max="18" width="11" customWidth="1"/>
  </cols>
  <sheetData>
    <row r="1" spans="1:41" s="2" customFormat="1" ht="31.5" customHeight="1" x14ac:dyDescent="0.45">
      <c r="A1" s="66" t="s">
        <v>102</v>
      </c>
      <c r="O1" s="44"/>
    </row>
    <row r="2" spans="1:41" ht="15.6" x14ac:dyDescent="0.3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41" ht="15.6" x14ac:dyDescent="0.3">
      <c r="A3" s="5" t="s">
        <v>108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59"/>
      <c r="O3" s="30"/>
      <c r="P3" s="59"/>
      <c r="Q3" s="59"/>
      <c r="R3" s="59"/>
    </row>
    <row r="4" spans="1:41" x14ac:dyDescent="0.3">
      <c r="A4" s="77" t="s">
        <v>104</v>
      </c>
      <c r="B4" s="77" t="s">
        <v>67</v>
      </c>
      <c r="C4" s="77" t="s">
        <v>68</v>
      </c>
      <c r="D4" s="77" t="s">
        <v>69</v>
      </c>
      <c r="E4" s="77" t="s">
        <v>70</v>
      </c>
      <c r="F4" s="77" t="s">
        <v>71</v>
      </c>
      <c r="G4" s="77" t="s">
        <v>72</v>
      </c>
      <c r="H4" s="77" t="s">
        <v>73</v>
      </c>
      <c r="I4" s="77" t="s">
        <v>74</v>
      </c>
      <c r="J4" s="77" t="s">
        <v>75</v>
      </c>
      <c r="K4" s="77" t="s">
        <v>76</v>
      </c>
      <c r="L4" s="77" t="s">
        <v>77</v>
      </c>
      <c r="M4" s="77" t="s">
        <v>100</v>
      </c>
      <c r="N4" s="77" t="s">
        <v>101</v>
      </c>
      <c r="O4" s="80"/>
      <c r="P4" s="77">
        <v>2020</v>
      </c>
      <c r="Q4" s="77">
        <v>2021</v>
      </c>
      <c r="R4" s="77">
        <v>2022</v>
      </c>
    </row>
    <row r="5" spans="1:41" x14ac:dyDescent="0.3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41" x14ac:dyDescent="0.3">
      <c r="A6" s="39" t="s">
        <v>16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41" x14ac:dyDescent="0.3">
      <c r="A7" s="73" t="s">
        <v>17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11"/>
      <c r="P7" s="42"/>
      <c r="Q7" s="42"/>
      <c r="R7" s="42"/>
      <c r="S7" s="11"/>
      <c r="T7" s="11"/>
      <c r="U7" s="11"/>
      <c r="V7" s="11"/>
    </row>
    <row r="8" spans="1:41" x14ac:dyDescent="0.3">
      <c r="A8" s="71" t="s">
        <v>47</v>
      </c>
      <c r="B8" s="36">
        <v>3786246.4801480006</v>
      </c>
      <c r="C8" s="36">
        <v>3647792.8816570006</v>
      </c>
      <c r="D8" s="36">
        <v>3686882.2756151003</v>
      </c>
      <c r="E8" s="36">
        <v>3982842.5337112006</v>
      </c>
      <c r="F8" s="36">
        <v>3956651.8591707717</v>
      </c>
      <c r="G8" s="36">
        <v>5545589.1269984003</v>
      </c>
      <c r="H8" s="36">
        <v>5619308.2504559308</v>
      </c>
      <c r="I8" s="36">
        <v>5614509.7711047707</v>
      </c>
      <c r="J8" s="36">
        <v>5500983.565078306</v>
      </c>
      <c r="K8" s="36">
        <v>5909801.2425999455</v>
      </c>
      <c r="L8" s="36">
        <v>6131649.1740345964</v>
      </c>
      <c r="M8" s="36">
        <v>5788276.7945290459</v>
      </c>
      <c r="N8" s="36">
        <v>6163614.0340491114</v>
      </c>
      <c r="O8" s="11"/>
      <c r="P8" s="36">
        <v>3982842.5337112006</v>
      </c>
      <c r="Q8" s="36">
        <v>5614509.7711047707</v>
      </c>
      <c r="R8" s="36">
        <v>5788276.7945290459</v>
      </c>
      <c r="S8" s="78"/>
      <c r="T8" s="78"/>
      <c r="U8" s="78"/>
      <c r="V8" s="7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41" x14ac:dyDescent="0.3">
      <c r="A9" s="71" t="s">
        <v>43</v>
      </c>
      <c r="B9" s="36">
        <v>1872281.5315714998</v>
      </c>
      <c r="C9" s="36">
        <v>1799507.4990862003</v>
      </c>
      <c r="D9" s="36">
        <v>1778811.4312032002</v>
      </c>
      <c r="E9" s="36">
        <v>1823494.1467634998</v>
      </c>
      <c r="F9" s="36">
        <v>1825962.1892650991</v>
      </c>
      <c r="G9" s="36">
        <v>3008897.9246112662</v>
      </c>
      <c r="H9" s="36">
        <v>2967218.2281055194</v>
      </c>
      <c r="I9" s="36">
        <v>2946505.7847433789</v>
      </c>
      <c r="J9" s="36">
        <v>2859335.7535496694</v>
      </c>
      <c r="K9" s="36">
        <v>3006153.2608006741</v>
      </c>
      <c r="L9" s="36">
        <v>3060495.5307307406</v>
      </c>
      <c r="M9" s="36">
        <v>2929502.8572985879</v>
      </c>
      <c r="N9" s="36">
        <v>3014431.4417520612</v>
      </c>
      <c r="O9" s="11"/>
      <c r="P9" s="36">
        <v>1823494.1467634998</v>
      </c>
      <c r="Q9" s="36">
        <v>2946505.7847433789</v>
      </c>
      <c r="R9" s="36">
        <v>2929502.8572985879</v>
      </c>
      <c r="S9" s="78"/>
      <c r="T9" s="78"/>
      <c r="U9" s="78"/>
      <c r="V9" s="7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41" x14ac:dyDescent="0.3">
      <c r="A10" s="71" t="s">
        <v>44</v>
      </c>
      <c r="B10" s="36">
        <v>25931.926790000005</v>
      </c>
      <c r="C10" s="36">
        <v>22014.949164000005</v>
      </c>
      <c r="D10" s="36">
        <v>20111.880447600008</v>
      </c>
      <c r="E10" s="36">
        <v>26512.930445300008</v>
      </c>
      <c r="F10" s="36">
        <v>22063.970447271011</v>
      </c>
      <c r="G10" s="36">
        <v>25937.463407455703</v>
      </c>
      <c r="H10" s="36">
        <v>41107.222750931018</v>
      </c>
      <c r="I10" s="36">
        <v>64398.418745069015</v>
      </c>
      <c r="J10" s="36">
        <v>61100.114123361011</v>
      </c>
      <c r="K10" s="36">
        <v>56265.824156189017</v>
      </c>
      <c r="L10" s="36">
        <v>51066.153964072015</v>
      </c>
      <c r="M10" s="36">
        <v>47865.394004944021</v>
      </c>
      <c r="N10" s="36">
        <v>44600.358797264009</v>
      </c>
      <c r="O10" s="11"/>
      <c r="P10" s="36">
        <v>26512.930445300008</v>
      </c>
      <c r="Q10" s="36">
        <v>64398.418745069015</v>
      </c>
      <c r="R10" s="36">
        <v>47865.394004944021</v>
      </c>
      <c r="S10" s="78"/>
      <c r="T10" s="78"/>
      <c r="U10" s="78"/>
      <c r="V10" s="7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1" x14ac:dyDescent="0.3">
      <c r="A11" s="71" t="s">
        <v>45</v>
      </c>
      <c r="B11" s="36">
        <v>23480.68332529</v>
      </c>
      <c r="C11" s="36">
        <v>20309.303533854003</v>
      </c>
      <c r="D11" s="36">
        <v>20631.366381354004</v>
      </c>
      <c r="E11" s="36">
        <v>25082.628268165005</v>
      </c>
      <c r="F11" s="36">
        <v>21267.219854114002</v>
      </c>
      <c r="G11" s="36">
        <v>20567.796412166997</v>
      </c>
      <c r="H11" s="36">
        <v>19958.126511426544</v>
      </c>
      <c r="I11" s="36">
        <v>20485.413880415999</v>
      </c>
      <c r="J11" s="36">
        <v>21616.037645360331</v>
      </c>
      <c r="K11" s="36">
        <v>23839.124371557002</v>
      </c>
      <c r="L11" s="36">
        <v>23481.019074225998</v>
      </c>
      <c r="M11" s="36">
        <v>22143.282272836001</v>
      </c>
      <c r="N11" s="36">
        <v>22599.774230188003</v>
      </c>
      <c r="O11" s="11"/>
      <c r="P11" s="36">
        <v>25082.628268165005</v>
      </c>
      <c r="Q11" s="36">
        <v>20485.413880416003</v>
      </c>
      <c r="R11" s="36">
        <v>22143.282272836001</v>
      </c>
      <c r="S11" s="78"/>
      <c r="T11" s="78"/>
      <c r="U11" s="78"/>
      <c r="V11" s="78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1:41" x14ac:dyDescent="0.3">
      <c r="A12" s="71" t="s">
        <v>46</v>
      </c>
      <c r="B12" s="36">
        <v>61190.699045700021</v>
      </c>
      <c r="C12" s="36">
        <v>67401.700259800011</v>
      </c>
      <c r="D12" s="36">
        <v>68249.831676200018</v>
      </c>
      <c r="E12" s="36">
        <v>140550.64711310001</v>
      </c>
      <c r="F12" s="36">
        <v>139019.63257441501</v>
      </c>
      <c r="G12" s="36">
        <v>140449.51296243901</v>
      </c>
      <c r="H12" s="36">
        <v>141479.34007306999</v>
      </c>
      <c r="I12" s="36">
        <v>142943.88969885898</v>
      </c>
      <c r="J12" s="36">
        <v>143205.93620713596</v>
      </c>
      <c r="K12" s="36">
        <v>144136.11299824892</v>
      </c>
      <c r="L12" s="36">
        <v>137846.56399665397</v>
      </c>
      <c r="M12" s="36">
        <v>133145.48095706097</v>
      </c>
      <c r="N12" s="36">
        <v>134994.74731034299</v>
      </c>
      <c r="O12" s="11"/>
      <c r="P12" s="36">
        <v>140550.64711310001</v>
      </c>
      <c r="Q12" s="36">
        <v>142943.88969885901</v>
      </c>
      <c r="R12" s="36">
        <v>133145.48095706097</v>
      </c>
      <c r="S12" s="78"/>
      <c r="T12" s="78"/>
      <c r="U12" s="78"/>
      <c r="V12" s="7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</row>
    <row r="13" spans="1:41" x14ac:dyDescent="0.3">
      <c r="A13" s="71" t="s">
        <v>61</v>
      </c>
      <c r="B13" s="36">
        <v>1602.874663100027</v>
      </c>
      <c r="C13" s="36">
        <v>2578.2154929000139</v>
      </c>
      <c r="D13" s="36">
        <v>1614.3695385000706</v>
      </c>
      <c r="E13" s="36">
        <v>1313.0242909998678</v>
      </c>
      <c r="F13" s="36">
        <v>1272</v>
      </c>
      <c r="G13" s="36">
        <v>25744.314354583265</v>
      </c>
      <c r="H13" s="36">
        <v>2966.2801118633374</v>
      </c>
      <c r="I13" s="36">
        <v>3010.6939807473373</v>
      </c>
      <c r="J13" s="36">
        <v>2886.8259084835054</v>
      </c>
      <c r="K13" s="36">
        <v>2881.9088127961159</v>
      </c>
      <c r="L13" s="36">
        <v>2906.2736313898604</v>
      </c>
      <c r="M13" s="36">
        <v>2875.8060204071999</v>
      </c>
      <c r="N13" s="36">
        <v>3086.55706524786</v>
      </c>
      <c r="O13" s="11"/>
      <c r="P13" s="36">
        <v>1313.0242909998678</v>
      </c>
      <c r="Q13" s="36">
        <v>3010.693980747345</v>
      </c>
      <c r="R13" s="36">
        <v>2875.8060204071999</v>
      </c>
      <c r="S13" s="78"/>
      <c r="T13" s="78"/>
      <c r="U13" s="78"/>
      <c r="V13" s="7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spans="1:41" x14ac:dyDescent="0.3">
      <c r="A14" s="69" t="s">
        <v>17</v>
      </c>
      <c r="B14" s="70">
        <v>5770734.1955435909</v>
      </c>
      <c r="C14" s="70">
        <v>5559604.5491937539</v>
      </c>
      <c r="D14" s="70">
        <v>5576301.154861955</v>
      </c>
      <c r="E14" s="70">
        <v>5999795.9105922654</v>
      </c>
      <c r="F14" s="70">
        <v>5966237</v>
      </c>
      <c r="G14" s="70">
        <v>8767186.1397463139</v>
      </c>
      <c r="H14" s="70">
        <v>8792037.4490087405</v>
      </c>
      <c r="I14" s="70">
        <v>8791853.9741532393</v>
      </c>
      <c r="J14" s="70">
        <v>8589128.2355123162</v>
      </c>
      <c r="K14" s="70">
        <v>9143077.4777394105</v>
      </c>
      <c r="L14" s="70">
        <v>9407444.7174316794</v>
      </c>
      <c r="M14" s="70">
        <v>8923809.6200828832</v>
      </c>
      <c r="N14" s="70">
        <v>9383326.9172042161</v>
      </c>
      <c r="O14" s="11"/>
      <c r="P14" s="70">
        <v>5999795.9105922654</v>
      </c>
      <c r="Q14" s="70">
        <v>8791853.9741532393</v>
      </c>
      <c r="R14" s="70">
        <v>8923809.6200828813</v>
      </c>
      <c r="S14" s="78"/>
      <c r="T14" s="78"/>
      <c r="U14" s="78"/>
      <c r="V14" s="78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1:41" x14ac:dyDescent="0.3">
      <c r="A15" s="73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1"/>
      <c r="P15" s="36"/>
      <c r="Q15" s="36"/>
      <c r="R15" s="36"/>
      <c r="S15" s="78"/>
      <c r="T15" s="78"/>
      <c r="U15" s="78"/>
      <c r="V15" s="7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41" x14ac:dyDescent="0.3">
      <c r="A16" s="73" t="s">
        <v>18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1"/>
      <c r="P16" s="42"/>
      <c r="Q16" s="42"/>
      <c r="R16" s="42"/>
      <c r="S16" s="78"/>
      <c r="T16" s="78"/>
      <c r="U16" s="78"/>
      <c r="V16" s="7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</row>
    <row r="17" spans="1:41" x14ac:dyDescent="0.3">
      <c r="A17" s="71" t="s">
        <v>48</v>
      </c>
      <c r="B17" s="36">
        <v>734122.8234961899</v>
      </c>
      <c r="C17" s="36">
        <v>614693.27903946408</v>
      </c>
      <c r="D17" s="36">
        <v>648237.1776503711</v>
      </c>
      <c r="E17" s="36">
        <v>748547.21592234913</v>
      </c>
      <c r="F17" s="36">
        <v>673945</v>
      </c>
      <c r="G17" s="36">
        <v>815551.23975852667</v>
      </c>
      <c r="H17" s="36">
        <v>802070</v>
      </c>
      <c r="I17" s="36">
        <v>904922.60674343712</v>
      </c>
      <c r="J17" s="36">
        <v>865252.77605690318</v>
      </c>
      <c r="K17" s="36">
        <v>937936.24186415656</v>
      </c>
      <c r="L17" s="36">
        <v>1117553.6809996224</v>
      </c>
      <c r="M17" s="36">
        <v>1243758.1878520893</v>
      </c>
      <c r="N17" s="36">
        <v>1277511.3932037854</v>
      </c>
      <c r="O17" s="11"/>
      <c r="P17" s="36">
        <v>748547.21592234913</v>
      </c>
      <c r="Q17" s="36">
        <v>904922.60674343735</v>
      </c>
      <c r="R17" s="36">
        <v>1243758.1878520893</v>
      </c>
      <c r="S17" s="78"/>
      <c r="T17" s="78"/>
      <c r="U17" s="78"/>
      <c r="V17" s="7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</row>
    <row r="18" spans="1:41" x14ac:dyDescent="0.3">
      <c r="A18" s="71" t="s">
        <v>56</v>
      </c>
      <c r="B18" s="36">
        <v>304714.05653411994</v>
      </c>
      <c r="C18" s="36">
        <v>577534.1894340479</v>
      </c>
      <c r="D18" s="36">
        <v>626346.26709780004</v>
      </c>
      <c r="E18" s="36">
        <v>952143.86555443087</v>
      </c>
      <c r="F18" s="36">
        <v>807216.19216945837</v>
      </c>
      <c r="G18" s="36">
        <v>807930.94061323721</v>
      </c>
      <c r="H18" s="36">
        <v>766163.62782032485</v>
      </c>
      <c r="I18" s="36">
        <v>843617.5855460423</v>
      </c>
      <c r="J18" s="36">
        <v>801599.05111474404</v>
      </c>
      <c r="K18" s="36">
        <v>901759.42685218726</v>
      </c>
      <c r="L18" s="36">
        <v>916210.99371166795</v>
      </c>
      <c r="M18" s="36">
        <v>826850.89065455773</v>
      </c>
      <c r="N18" s="36">
        <v>963670.81800015806</v>
      </c>
      <c r="O18" s="11"/>
      <c r="P18" s="36">
        <v>952143.86555443087</v>
      </c>
      <c r="Q18" s="36">
        <v>843617.58554604219</v>
      </c>
      <c r="R18" s="36">
        <v>826850.89065455808</v>
      </c>
      <c r="S18" s="78"/>
      <c r="T18" s="78"/>
      <c r="U18" s="78"/>
      <c r="V18" s="78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1" x14ac:dyDescent="0.3">
      <c r="A19" s="69" t="s">
        <v>18</v>
      </c>
      <c r="B19" s="70">
        <v>1038836.8800303098</v>
      </c>
      <c r="C19" s="70">
        <v>1192227.468473512</v>
      </c>
      <c r="D19" s="70">
        <v>1274583.4447481711</v>
      </c>
      <c r="E19" s="70">
        <v>1700691.0814767801</v>
      </c>
      <c r="F19" s="70">
        <v>1481161.1921694584</v>
      </c>
      <c r="G19" s="70">
        <v>1623482.1803717639</v>
      </c>
      <c r="H19" s="70">
        <v>1568233.6278203249</v>
      </c>
      <c r="I19" s="70">
        <v>1748540.1922894795</v>
      </c>
      <c r="J19" s="70">
        <v>1666851.8271716472</v>
      </c>
      <c r="K19" s="70">
        <v>1839695.6687163438</v>
      </c>
      <c r="L19" s="70">
        <v>2033764.6747112903</v>
      </c>
      <c r="M19" s="70">
        <f t="shared" ref="M19:N19" si="0">SUM(M17:M18)</f>
        <v>2070609.0785066471</v>
      </c>
      <c r="N19" s="70">
        <f t="shared" si="0"/>
        <v>2241182.2112039435</v>
      </c>
      <c r="O19" s="11"/>
      <c r="P19" s="70">
        <v>1700691.0814767801</v>
      </c>
      <c r="Q19" s="70">
        <v>1748540.1922894795</v>
      </c>
      <c r="R19" s="70">
        <f t="shared" ref="R19" si="1">SUM(R17:R18)</f>
        <v>2070609.0785066474</v>
      </c>
      <c r="S19" s="78"/>
      <c r="T19" s="78"/>
      <c r="U19" s="78"/>
      <c r="V19" s="7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</row>
    <row r="20" spans="1:41" x14ac:dyDescent="0.3">
      <c r="A20" s="73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11"/>
      <c r="P20" s="36"/>
      <c r="Q20" s="36"/>
      <c r="R20" s="36"/>
      <c r="S20" s="78"/>
      <c r="T20" s="78"/>
      <c r="U20" s="78"/>
      <c r="V20" s="78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</row>
    <row r="21" spans="1:41" x14ac:dyDescent="0.3">
      <c r="A21" s="69" t="s">
        <v>49</v>
      </c>
      <c r="B21" s="70">
        <v>6809571.0755738998</v>
      </c>
      <c r="C21" s="70">
        <v>6751832.0176672665</v>
      </c>
      <c r="D21" s="70">
        <v>6850884.5996101256</v>
      </c>
      <c r="E21" s="70">
        <v>7700486.9920690451</v>
      </c>
      <c r="F21" s="70">
        <v>7447398</v>
      </c>
      <c r="G21" s="70">
        <v>10390668.320118077</v>
      </c>
      <c r="H21" s="70">
        <v>10360271</v>
      </c>
      <c r="I21" s="70">
        <v>10540394.16644272</v>
      </c>
      <c r="J21" s="70">
        <v>10255980.062683964</v>
      </c>
      <c r="K21" s="70">
        <v>10982773.146455754</v>
      </c>
      <c r="L21" s="70">
        <v>11441209.392142968</v>
      </c>
      <c r="M21" s="70">
        <v>10994418.698589532</v>
      </c>
      <c r="N21" s="70">
        <v>11624509.12840816</v>
      </c>
      <c r="O21" s="11"/>
      <c r="P21" s="70">
        <v>7700486.9920690451</v>
      </c>
      <c r="Q21" s="70">
        <v>10540394.16644272</v>
      </c>
      <c r="R21" s="70">
        <v>10994418.69858953</v>
      </c>
      <c r="S21" s="78"/>
      <c r="T21" s="78"/>
      <c r="U21" s="78"/>
      <c r="V21" s="78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</row>
    <row r="22" spans="1:41" x14ac:dyDescent="0.3">
      <c r="A22" s="73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11"/>
      <c r="P22" s="36"/>
      <c r="Q22" s="36"/>
      <c r="R22" s="36"/>
      <c r="S22" s="78"/>
      <c r="T22" s="78"/>
      <c r="U22" s="78"/>
      <c r="V22" s="7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</row>
    <row r="23" spans="1:41" x14ac:dyDescent="0.3">
      <c r="A23" s="73" t="s">
        <v>19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1"/>
      <c r="P23" s="42"/>
      <c r="Q23" s="42"/>
      <c r="R23" s="42"/>
      <c r="S23" s="78"/>
      <c r="T23" s="78"/>
      <c r="U23" s="78"/>
      <c r="V23" s="7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</row>
    <row r="24" spans="1:41" x14ac:dyDescent="0.3">
      <c r="A24" s="71" t="s">
        <v>20</v>
      </c>
      <c r="B24" s="36">
        <v>2513321.9483478777</v>
      </c>
      <c r="C24" s="36">
        <v>2424918</v>
      </c>
      <c r="D24" s="36">
        <v>1991980.9894570464</v>
      </c>
      <c r="E24" s="36">
        <v>4303896.5536570726</v>
      </c>
      <c r="F24" s="36">
        <v>4245129</v>
      </c>
      <c r="G24" s="36">
        <v>5049757</v>
      </c>
      <c r="H24" s="36">
        <v>5050231</v>
      </c>
      <c r="I24" s="36">
        <v>5089557.1588234743</v>
      </c>
      <c r="J24" s="36">
        <v>5020884.9929096922</v>
      </c>
      <c r="K24" s="40">
        <v>5362143.326903292</v>
      </c>
      <c r="L24" s="40">
        <v>5619924.7534924401</v>
      </c>
      <c r="M24" s="40">
        <f t="shared" ref="M24:N24" si="2">M25</f>
        <v>5225520.7444261573</v>
      </c>
      <c r="N24" s="40">
        <f t="shared" si="2"/>
        <v>5507719.7397251902</v>
      </c>
      <c r="O24" s="11"/>
      <c r="P24" s="40">
        <v>4303896.5536570726</v>
      </c>
      <c r="Q24" s="40">
        <v>5089557.1588234724</v>
      </c>
      <c r="R24" s="40">
        <f t="shared" ref="R24" si="3">R25</f>
        <v>5225520.7444261592</v>
      </c>
      <c r="S24" s="78"/>
      <c r="T24" s="78"/>
      <c r="U24" s="78"/>
      <c r="V24" s="78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</row>
    <row r="25" spans="1:41" x14ac:dyDescent="0.3">
      <c r="A25" s="69" t="s">
        <v>57</v>
      </c>
      <c r="B25" s="70">
        <v>2513321.9483478777</v>
      </c>
      <c r="C25" s="70">
        <v>2424918</v>
      </c>
      <c r="D25" s="70">
        <v>1991980.9894570464</v>
      </c>
      <c r="E25" s="70">
        <v>4303896.5536570726</v>
      </c>
      <c r="F25" s="70">
        <v>4245129</v>
      </c>
      <c r="G25" s="70">
        <v>5049757</v>
      </c>
      <c r="H25" s="70">
        <v>5050231</v>
      </c>
      <c r="I25" s="70">
        <v>5089557.1588234743</v>
      </c>
      <c r="J25" s="70">
        <v>5020884.9929096922</v>
      </c>
      <c r="K25" s="70">
        <v>5362143.326903292</v>
      </c>
      <c r="L25" s="70">
        <v>5619924.7534924401</v>
      </c>
      <c r="M25" s="70">
        <v>5225520.7444261573</v>
      </c>
      <c r="N25" s="70">
        <v>5507719.7397251902</v>
      </c>
      <c r="O25" s="11"/>
      <c r="P25" s="70">
        <v>4303896.5536570726</v>
      </c>
      <c r="Q25" s="70">
        <v>5089557.1588234724</v>
      </c>
      <c r="R25" s="70">
        <v>5225520.7444261592</v>
      </c>
      <c r="S25" s="78"/>
      <c r="T25" s="78"/>
      <c r="U25" s="78"/>
      <c r="V25" s="78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</row>
    <row r="26" spans="1:41" x14ac:dyDescent="0.3">
      <c r="A26" s="73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1"/>
      <c r="P26" s="36"/>
      <c r="Q26" s="36"/>
      <c r="R26" s="36"/>
      <c r="S26" s="78"/>
      <c r="T26" s="78"/>
      <c r="U26" s="78"/>
      <c r="V26" s="7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</row>
    <row r="27" spans="1:41" x14ac:dyDescent="0.3">
      <c r="A27" s="73" t="s">
        <v>21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11"/>
      <c r="P27" s="42"/>
      <c r="Q27" s="42"/>
      <c r="R27" s="42"/>
      <c r="S27" s="78"/>
      <c r="T27" s="78"/>
      <c r="U27" s="78"/>
      <c r="V27" s="78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</row>
    <row r="28" spans="1:41" x14ac:dyDescent="0.3">
      <c r="A28" s="71" t="s">
        <v>50</v>
      </c>
      <c r="B28" s="36">
        <v>2934113.9639400002</v>
      </c>
      <c r="C28" s="36">
        <v>3075769.8527519992</v>
      </c>
      <c r="D28" s="36">
        <v>3127162.3859999999</v>
      </c>
      <c r="E28" s="36">
        <v>2078515.399</v>
      </c>
      <c r="F28" s="36">
        <v>2051764.0984999996</v>
      </c>
      <c r="G28" s="36">
        <v>3768932.3069158513</v>
      </c>
      <c r="H28" s="36">
        <v>3758739.2331955996</v>
      </c>
      <c r="I28" s="36">
        <v>3696470.0012594075</v>
      </c>
      <c r="J28" s="36">
        <v>3597287.4812279996</v>
      </c>
      <c r="K28" s="36">
        <v>3837477.1504929997</v>
      </c>
      <c r="L28" s="36">
        <v>3858429.8392759995</v>
      </c>
      <c r="M28" s="36">
        <v>3837095.8861939996</v>
      </c>
      <c r="N28" s="36">
        <v>4162943.7550709997</v>
      </c>
      <c r="O28" s="11"/>
      <c r="P28" s="36">
        <v>2078515.399</v>
      </c>
      <c r="Q28" s="36">
        <v>3696470.0012594075</v>
      </c>
      <c r="R28" s="36">
        <v>3837095.8861939996</v>
      </c>
      <c r="S28" s="78"/>
      <c r="T28" s="78"/>
      <c r="U28" s="78"/>
      <c r="V28" s="78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1" x14ac:dyDescent="0.3">
      <c r="A29" s="71" t="s">
        <v>62</v>
      </c>
      <c r="B29" s="36">
        <v>17797.664495300003</v>
      </c>
      <c r="C29" s="36">
        <v>15212.918000200003</v>
      </c>
      <c r="D29" s="36">
        <v>13968.789996400001</v>
      </c>
      <c r="E29" s="36">
        <v>30624.343203999997</v>
      </c>
      <c r="F29" s="36">
        <v>29426.869948856998</v>
      </c>
      <c r="G29" s="36">
        <v>32152.312032165501</v>
      </c>
      <c r="H29" s="36">
        <v>44006.58037205501</v>
      </c>
      <c r="I29" s="36">
        <v>45039.875906189009</v>
      </c>
      <c r="J29" s="36">
        <v>43141.854549447999</v>
      </c>
      <c r="K29" s="36">
        <v>40500.315494531009</v>
      </c>
      <c r="L29" s="36">
        <v>36947.378909801999</v>
      </c>
      <c r="M29" s="36">
        <v>34381.415748448002</v>
      </c>
      <c r="N29" s="36">
        <v>31511.190728523998</v>
      </c>
      <c r="O29" s="11"/>
      <c r="P29" s="36">
        <v>30624.343203999997</v>
      </c>
      <c r="Q29" s="36">
        <v>45039.875906189001</v>
      </c>
      <c r="R29" s="36">
        <v>34381.415748448002</v>
      </c>
      <c r="S29" s="78"/>
      <c r="T29" s="78"/>
      <c r="U29" s="78"/>
      <c r="V29" s="78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</row>
    <row r="30" spans="1:41" x14ac:dyDescent="0.3">
      <c r="A30" s="71" t="s">
        <v>51</v>
      </c>
      <c r="B30" s="36">
        <v>326251.64280699991</v>
      </c>
      <c r="C30" s="36">
        <v>322781.87005119998</v>
      </c>
      <c r="D30" s="36">
        <v>321261.20049319998</v>
      </c>
      <c r="E30" s="36">
        <v>313090.05522979994</v>
      </c>
      <c r="F30" s="36">
        <v>306295.13642684108</v>
      </c>
      <c r="G30" s="36">
        <v>549077.12971915898</v>
      </c>
      <c r="H30" s="36">
        <v>568925.80086110602</v>
      </c>
      <c r="I30" s="36">
        <v>556960.61017374706</v>
      </c>
      <c r="J30" s="36">
        <v>543036.71624564321</v>
      </c>
      <c r="K30" s="36">
        <v>590570.50332045206</v>
      </c>
      <c r="L30" s="36">
        <v>602115.66866165295</v>
      </c>
      <c r="M30" s="36">
        <v>533063.52063259738</v>
      </c>
      <c r="N30" s="36">
        <v>517267.84573719825</v>
      </c>
      <c r="O30" s="11"/>
      <c r="P30" s="36">
        <v>313090.05522979994</v>
      </c>
      <c r="Q30" s="36">
        <v>556960.61017374706</v>
      </c>
      <c r="R30" s="36">
        <v>533063.52063259738</v>
      </c>
      <c r="S30" s="78"/>
      <c r="T30" s="78"/>
      <c r="U30" s="78"/>
      <c r="V30" s="78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</row>
    <row r="31" spans="1:41" x14ac:dyDescent="0.3">
      <c r="A31" s="71" t="s">
        <v>63</v>
      </c>
      <c r="B31" s="36">
        <v>45661.421999999999</v>
      </c>
      <c r="C31" s="36">
        <v>45791.451879999993</v>
      </c>
      <c r="D31" s="36">
        <v>1443.1201000000237</v>
      </c>
      <c r="E31" s="36">
        <v>2398.0337496001048</v>
      </c>
      <c r="F31" s="36">
        <v>1299.4150000001036</v>
      </c>
      <c r="G31" s="36">
        <v>34794.214106137108</v>
      </c>
      <c r="H31" s="36">
        <v>34855.080097550104</v>
      </c>
      <c r="I31" s="36">
        <v>18792.290024944105</v>
      </c>
      <c r="J31" s="36">
        <v>19237.580482750105</v>
      </c>
      <c r="K31" s="36">
        <v>19405.194566290105</v>
      </c>
      <c r="L31" s="36">
        <v>19926.729667122108</v>
      </c>
      <c r="M31" s="36">
        <v>11005.719043572106</v>
      </c>
      <c r="N31" s="36">
        <v>6199.9955361001066</v>
      </c>
      <c r="O31" s="11"/>
      <c r="P31" s="36">
        <v>2398.0337496001048</v>
      </c>
      <c r="Q31" s="36">
        <v>18792.290024944105</v>
      </c>
      <c r="R31" s="36">
        <v>11005.719043572106</v>
      </c>
      <c r="S31" s="78"/>
      <c r="T31" s="78"/>
      <c r="U31" s="78"/>
      <c r="V31" s="78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  <row r="32" spans="1:41" x14ac:dyDescent="0.3">
      <c r="A32" s="69" t="s">
        <v>52</v>
      </c>
      <c r="B32" s="70">
        <v>3323824.6932422998</v>
      </c>
      <c r="C32" s="70">
        <v>3459556.0926833991</v>
      </c>
      <c r="D32" s="70">
        <v>3463835.4965895996</v>
      </c>
      <c r="E32" s="70">
        <v>2424627.8311834</v>
      </c>
      <c r="F32" s="70">
        <v>2388785.5198756978</v>
      </c>
      <c r="G32" s="70">
        <v>4384955.9627733128</v>
      </c>
      <c r="H32" s="70">
        <v>4406526.694526311</v>
      </c>
      <c r="I32" s="70">
        <v>4317262.7773642885</v>
      </c>
      <c r="J32" s="70">
        <v>4202703.6325058406</v>
      </c>
      <c r="K32" s="70">
        <v>4487953.1638742723</v>
      </c>
      <c r="L32" s="70">
        <v>4517419.6165145757</v>
      </c>
      <c r="M32" s="70">
        <v>4415546.5416186173</v>
      </c>
      <c r="N32" s="70">
        <v>4717922.7870728215</v>
      </c>
      <c r="O32" s="11"/>
      <c r="P32" s="70">
        <v>2424627.8311834</v>
      </c>
      <c r="Q32" s="70">
        <v>4317262.7773642885</v>
      </c>
      <c r="R32" s="70">
        <v>4415546.5416186173</v>
      </c>
      <c r="S32" s="78"/>
      <c r="T32" s="78"/>
      <c r="U32" s="78"/>
      <c r="V32" s="78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spans="1:41" x14ac:dyDescent="0.3">
      <c r="A33" s="73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11"/>
      <c r="P33" s="36"/>
      <c r="Q33" s="36"/>
      <c r="R33" s="36"/>
      <c r="S33" s="78"/>
      <c r="T33" s="78"/>
      <c r="U33" s="78"/>
      <c r="V33" s="78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x14ac:dyDescent="0.3">
      <c r="A34" s="73" t="s">
        <v>22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11"/>
      <c r="P34" s="42"/>
      <c r="Q34" s="42"/>
      <c r="R34" s="42"/>
      <c r="S34" s="78"/>
      <c r="T34" s="78"/>
      <c r="U34" s="78"/>
      <c r="V34" s="7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1" x14ac:dyDescent="0.3">
      <c r="A35" s="71" t="s">
        <v>64</v>
      </c>
      <c r="B35" s="36">
        <v>47799.389446600042</v>
      </c>
      <c r="C35" s="36">
        <v>46714.237600000037</v>
      </c>
      <c r="D35" s="36">
        <v>96619.81146560004</v>
      </c>
      <c r="E35" s="36">
        <v>27243.783414200054</v>
      </c>
      <c r="F35" s="36">
        <v>43790.874035460038</v>
      </c>
      <c r="G35" s="36">
        <v>28231.038246509059</v>
      </c>
      <c r="H35" s="36">
        <v>51368.936969600065</v>
      </c>
      <c r="I35" s="36">
        <v>24422.834345296065</v>
      </c>
      <c r="J35" s="36">
        <v>53357.528174080035</v>
      </c>
      <c r="K35" s="36">
        <v>8534.9213250800458</v>
      </c>
      <c r="L35" s="36">
        <v>112888.44262246405</v>
      </c>
      <c r="M35" s="36">
        <v>5470.4615500000473</v>
      </c>
      <c r="N35" s="36">
        <v>41499.084370000041</v>
      </c>
      <c r="O35" s="11"/>
      <c r="P35" s="36">
        <v>27243.783414200054</v>
      </c>
      <c r="Q35" s="36">
        <v>24422.834345296087</v>
      </c>
      <c r="R35" s="36">
        <v>5470.46155000005</v>
      </c>
      <c r="S35" s="78"/>
      <c r="T35" s="78"/>
      <c r="U35" s="78"/>
      <c r="V35" s="78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</row>
    <row r="36" spans="1:41" x14ac:dyDescent="0.3">
      <c r="A36" s="71" t="s">
        <v>62</v>
      </c>
      <c r="B36" s="36">
        <v>8899.3374415999951</v>
      </c>
      <c r="C36" s="36">
        <v>7607.2563295999962</v>
      </c>
      <c r="D36" s="36">
        <v>6984.3970003999939</v>
      </c>
      <c r="E36" s="36">
        <v>8619.3242770999968</v>
      </c>
      <c r="F36" s="36">
        <v>7418.9337471289937</v>
      </c>
      <c r="G36" s="36">
        <v>10609.651909515196</v>
      </c>
      <c r="H36" s="36">
        <v>14971.486649821994</v>
      </c>
      <c r="I36" s="36">
        <v>16905.666351832995</v>
      </c>
      <c r="J36" s="36">
        <v>16582.399127069988</v>
      </c>
      <c r="K36" s="36">
        <v>15873.370290667986</v>
      </c>
      <c r="L36" s="36">
        <v>14618.098932557989</v>
      </c>
      <c r="M36" s="36">
        <v>14217.146103652993</v>
      </c>
      <c r="N36" s="36">
        <v>14433.47137601099</v>
      </c>
      <c r="O36" s="11"/>
      <c r="P36" s="36">
        <v>8619.3242770999968</v>
      </c>
      <c r="Q36" s="36">
        <v>16905.666351833002</v>
      </c>
      <c r="R36" s="36">
        <v>14217.146103652994</v>
      </c>
      <c r="S36" s="78"/>
      <c r="T36" s="78"/>
      <c r="U36" s="78"/>
      <c r="V36" s="78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</row>
    <row r="37" spans="1:41" x14ac:dyDescent="0.3">
      <c r="A37" s="71" t="s">
        <v>58</v>
      </c>
      <c r="B37" s="36">
        <v>915522.33439292002</v>
      </c>
      <c r="C37" s="36">
        <v>817213</v>
      </c>
      <c r="D37" s="36">
        <v>1295545.7040765781</v>
      </c>
      <c r="E37" s="36">
        <v>927171.36828950001</v>
      </c>
      <c r="F37" s="36">
        <v>751413</v>
      </c>
      <c r="G37" s="36">
        <v>904519</v>
      </c>
      <c r="H37" s="36">
        <v>819722</v>
      </c>
      <c r="I37" s="36">
        <v>1062618.4805289246</v>
      </c>
      <c r="J37" s="36">
        <v>936343.51759685343</v>
      </c>
      <c r="K37" s="40">
        <v>1079492.7731524229</v>
      </c>
      <c r="L37" s="40">
        <v>1140903.0686975827</v>
      </c>
      <c r="M37" s="40">
        <v>1331086.1153455083</v>
      </c>
      <c r="N37" s="40">
        <v>1323853.1852215466</v>
      </c>
      <c r="O37" s="11"/>
      <c r="P37" s="40">
        <v>927171.36828950001</v>
      </c>
      <c r="Q37" s="40">
        <v>1062618.4805289239</v>
      </c>
      <c r="R37" s="40">
        <v>1331086.1153455046</v>
      </c>
      <c r="S37" s="78"/>
      <c r="T37" s="78"/>
      <c r="U37" s="78"/>
      <c r="V37" s="78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</row>
    <row r="38" spans="1:41" x14ac:dyDescent="0.3">
      <c r="A38" s="71" t="s">
        <v>53</v>
      </c>
      <c r="B38" s="36">
        <v>203.4637871999978</v>
      </c>
      <c r="C38" s="36">
        <v>-4176.6841628000029</v>
      </c>
      <c r="D38" s="36">
        <v>-4081.6502176000026</v>
      </c>
      <c r="E38" s="36">
        <v>8928.0949692999948</v>
      </c>
      <c r="F38" s="36">
        <v>10861</v>
      </c>
      <c r="G38" s="36">
        <v>12595.639344873</v>
      </c>
      <c r="H38" s="36">
        <v>17451.760683331991</v>
      </c>
      <c r="I38" s="36">
        <v>29627.24902890572</v>
      </c>
      <c r="J38" s="36">
        <v>26108.255540219987</v>
      </c>
      <c r="K38" s="36">
        <v>28775.59091001776</v>
      </c>
      <c r="L38" s="36">
        <v>35455.41188334865</v>
      </c>
      <c r="M38" s="36">
        <v>2577.6895455953254</v>
      </c>
      <c r="N38" s="36">
        <v>19080.860642590658</v>
      </c>
      <c r="O38" s="11"/>
      <c r="P38" s="36">
        <v>8928.0949692999948</v>
      </c>
      <c r="Q38" s="36">
        <v>29627.24902890572</v>
      </c>
      <c r="R38" s="36">
        <v>2577.6895455953254</v>
      </c>
      <c r="S38" s="78"/>
      <c r="T38" s="78"/>
      <c r="U38" s="78"/>
      <c r="V38" s="78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</row>
    <row r="39" spans="1:41" x14ac:dyDescent="0.3">
      <c r="A39" s="69" t="s">
        <v>54</v>
      </c>
      <c r="B39" s="70">
        <v>972424.52506831998</v>
      </c>
      <c r="C39" s="70">
        <v>867358</v>
      </c>
      <c r="D39" s="70">
        <v>1395068.2623249781</v>
      </c>
      <c r="E39" s="70">
        <v>971962.57095010008</v>
      </c>
      <c r="F39" s="70">
        <v>813483</v>
      </c>
      <c r="G39" s="70">
        <v>955955</v>
      </c>
      <c r="H39" s="70">
        <v>903514</v>
      </c>
      <c r="I39" s="70">
        <v>1133574.2302549593</v>
      </c>
      <c r="J39" s="70">
        <v>1032391.7004382234</v>
      </c>
      <c r="K39" s="70">
        <v>1132676.6556781905</v>
      </c>
      <c r="L39" s="70">
        <v>1303865.0221359534</v>
      </c>
      <c r="M39" s="70">
        <v>1353351.4125447567</v>
      </c>
      <c r="N39" s="70">
        <v>1398866.6016101483</v>
      </c>
      <c r="O39" s="11"/>
      <c r="P39" s="70">
        <v>971962.57095010008</v>
      </c>
      <c r="Q39" s="70">
        <v>1133574.2302549588</v>
      </c>
      <c r="R39" s="70">
        <v>1353351.4125447529</v>
      </c>
      <c r="S39" s="78"/>
      <c r="T39" s="78"/>
      <c r="U39" s="78"/>
      <c r="V39" s="78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</row>
    <row r="40" spans="1:41" x14ac:dyDescent="0.3">
      <c r="A40" s="7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1"/>
      <c r="P40" s="21"/>
      <c r="Q40" s="21"/>
      <c r="R40" s="21"/>
      <c r="S40" s="78"/>
      <c r="T40" s="78"/>
      <c r="U40" s="78"/>
      <c r="V40" s="78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</row>
    <row r="41" spans="1:41" x14ac:dyDescent="0.3">
      <c r="A41" s="69" t="s">
        <v>59</v>
      </c>
      <c r="B41" s="70">
        <v>4296249.2183106206</v>
      </c>
      <c r="C41" s="70">
        <v>4326914</v>
      </c>
      <c r="D41" s="70">
        <v>4858903.7589145778</v>
      </c>
      <c r="E41" s="70">
        <v>3396590.4021335002</v>
      </c>
      <c r="F41" s="70">
        <v>3202269</v>
      </c>
      <c r="G41" s="70">
        <v>5340911</v>
      </c>
      <c r="H41" s="70">
        <v>5310040</v>
      </c>
      <c r="I41" s="70">
        <v>5450837.0076192468</v>
      </c>
      <c r="J41" s="70">
        <v>5235095.3329440644</v>
      </c>
      <c r="K41" s="70">
        <v>5620629.8195524635</v>
      </c>
      <c r="L41" s="70">
        <v>5821284.63865053</v>
      </c>
      <c r="M41" s="70">
        <v>5768897.9541633744</v>
      </c>
      <c r="N41" s="70">
        <v>6116789.3886829689</v>
      </c>
      <c r="O41" s="11"/>
      <c r="P41" s="70">
        <v>3396590.4021335002</v>
      </c>
      <c r="Q41" s="70">
        <v>5450837.0076192478</v>
      </c>
      <c r="R41" s="70">
        <v>5768897.9541633707</v>
      </c>
      <c r="S41" s="78"/>
      <c r="T41" s="78"/>
      <c r="U41" s="78"/>
      <c r="V41" s="78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</row>
    <row r="42" spans="1:41" x14ac:dyDescent="0.3">
      <c r="A42" s="7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1"/>
      <c r="P42" s="21"/>
      <c r="Q42" s="21"/>
      <c r="R42" s="21"/>
      <c r="S42" s="78"/>
      <c r="T42" s="78"/>
      <c r="U42" s="78"/>
      <c r="V42" s="78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</row>
    <row r="43" spans="1:41" x14ac:dyDescent="0.3">
      <c r="A43" s="69" t="s">
        <v>55</v>
      </c>
      <c r="B43" s="70">
        <v>6809571.1666584974</v>
      </c>
      <c r="C43" s="70">
        <v>6751832.0888040634</v>
      </c>
      <c r="D43" s="70">
        <v>6850884.7483716244</v>
      </c>
      <c r="E43" s="70">
        <v>7700486.9557905709</v>
      </c>
      <c r="F43" s="70">
        <v>7447398</v>
      </c>
      <c r="G43" s="70">
        <v>10390668.293425722</v>
      </c>
      <c r="H43" s="70">
        <v>10360271</v>
      </c>
      <c r="I43" s="70">
        <v>10540394.16644272</v>
      </c>
      <c r="J43" s="70">
        <v>10255980.062683964</v>
      </c>
      <c r="K43" s="70">
        <v>10982773.146455754</v>
      </c>
      <c r="L43" s="70">
        <v>11441209.39214297</v>
      </c>
      <c r="M43" s="70">
        <v>10994418.69858953</v>
      </c>
      <c r="N43" s="70">
        <v>11624509.12840816</v>
      </c>
      <c r="O43" s="11"/>
      <c r="P43" s="70">
        <v>7700486.9557905709</v>
      </c>
      <c r="Q43" s="70">
        <v>10540394.16644272</v>
      </c>
      <c r="R43" s="70">
        <v>10994418.698589528</v>
      </c>
      <c r="S43" s="78"/>
      <c r="T43" s="78"/>
      <c r="U43" s="78"/>
      <c r="V43" s="78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</row>
    <row r="44" spans="1:4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7"/>
      <c r="Q44" s="7"/>
      <c r="R44" s="7"/>
      <c r="S44" s="11"/>
      <c r="T44" s="78"/>
      <c r="U44" s="78"/>
      <c r="V44" s="78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</row>
    <row r="45" spans="1:41" x14ac:dyDescent="0.3">
      <c r="A45" s="7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1"/>
      <c r="P45" s="79"/>
      <c r="Q45" s="79"/>
      <c r="R45" s="79"/>
      <c r="S45" s="11"/>
      <c r="T45" s="78"/>
      <c r="U45" s="78"/>
      <c r="V45" s="78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</row>
    <row r="46" spans="1:41" x14ac:dyDescent="0.3">
      <c r="A46" s="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T46" s="51"/>
      <c r="U46" s="51"/>
      <c r="V46" s="51"/>
      <c r="W46" s="51"/>
    </row>
  </sheetData>
  <phoneticPr fontId="14" type="noConversion"/>
  <pageMargins left="0.7" right="0.7" top="0.75" bottom="0.75" header="0.3" footer="0.3"/>
  <pageSetup orientation="portrait" r:id="rId1"/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D99A-3FFF-4F95-8A78-23CD9D313323}">
  <dimension ref="A1:AJ47"/>
  <sheetViews>
    <sheetView showGridLines="0" zoomScaleNormal="100" workbookViewId="0"/>
  </sheetViews>
  <sheetFormatPr defaultColWidth="9.109375" defaultRowHeight="14.4" x14ac:dyDescent="0.3"/>
  <cols>
    <col min="1" max="1" width="48.5546875" bestFit="1" customWidth="1"/>
    <col min="2" max="14" width="10.88671875" customWidth="1"/>
    <col min="15" max="15" width="10.88671875" style="15" customWidth="1"/>
    <col min="16" max="18" width="10.88671875" customWidth="1"/>
    <col min="20" max="20" width="12.109375" bestFit="1" customWidth="1"/>
  </cols>
  <sheetData>
    <row r="1" spans="1:36" s="2" customFormat="1" ht="31.5" customHeight="1" x14ac:dyDescent="0.45">
      <c r="A1" s="66" t="s">
        <v>105</v>
      </c>
      <c r="O1" s="44"/>
    </row>
    <row r="2" spans="1:36" ht="18" x14ac:dyDescent="0.35">
      <c r="A2" s="90"/>
      <c r="B2" s="53"/>
      <c r="C2" s="53"/>
      <c r="D2" s="54"/>
      <c r="E2" s="54"/>
      <c r="F2" s="53"/>
      <c r="G2" s="53"/>
      <c r="H2" s="53"/>
      <c r="I2" s="53"/>
      <c r="J2" s="53"/>
      <c r="K2" s="53"/>
      <c r="L2" s="53"/>
      <c r="M2" s="53"/>
      <c r="N2" s="60"/>
      <c r="O2" s="47"/>
      <c r="P2" s="53"/>
      <c r="Q2" s="53"/>
      <c r="R2" s="53"/>
    </row>
    <row r="3" spans="1:36" ht="16.5" customHeight="1" x14ac:dyDescent="0.3">
      <c r="A3" s="5" t="s">
        <v>108</v>
      </c>
      <c r="O3"/>
    </row>
    <row r="4" spans="1:36" x14ac:dyDescent="0.3">
      <c r="A4" s="87" t="s">
        <v>107</v>
      </c>
      <c r="B4" s="88" t="s">
        <v>67</v>
      </c>
      <c r="C4" s="88" t="s">
        <v>68</v>
      </c>
      <c r="D4" s="88" t="s">
        <v>69</v>
      </c>
      <c r="E4" s="88" t="s">
        <v>70</v>
      </c>
      <c r="F4" s="88" t="s">
        <v>71</v>
      </c>
      <c r="G4" s="88" t="s">
        <v>72</v>
      </c>
      <c r="H4" s="88" t="s">
        <v>73</v>
      </c>
      <c r="I4" s="88" t="s">
        <v>74</v>
      </c>
      <c r="J4" s="88" t="s">
        <v>75</v>
      </c>
      <c r="K4" s="88" t="s">
        <v>76</v>
      </c>
      <c r="L4" s="88" t="s">
        <v>77</v>
      </c>
      <c r="M4" s="88" t="s">
        <v>100</v>
      </c>
      <c r="N4" s="88" t="s">
        <v>101</v>
      </c>
      <c r="O4" s="50"/>
      <c r="P4" s="89">
        <v>2020</v>
      </c>
      <c r="Q4" s="89">
        <v>2021</v>
      </c>
      <c r="R4" s="67">
        <v>2022</v>
      </c>
    </row>
    <row r="5" spans="1:36" ht="15" customHeight="1" x14ac:dyDescent="0.35">
      <c r="A5" s="1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48"/>
      <c r="P5" s="27"/>
      <c r="Q5" s="27"/>
      <c r="R5" s="27"/>
    </row>
    <row r="6" spans="1:36" s="24" customFormat="1" ht="12.75" customHeight="1" x14ac:dyDescent="0.35">
      <c r="A6" s="81" t="s">
        <v>87</v>
      </c>
      <c r="B6" s="49"/>
      <c r="C6" s="49"/>
      <c r="D6" s="2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/>
      <c r="T6"/>
      <c r="U6"/>
    </row>
    <row r="7" spans="1:36" s="24" customFormat="1" ht="8.25" customHeight="1" x14ac:dyDescent="0.35">
      <c r="A7" s="7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28"/>
      <c r="P7" s="82"/>
      <c r="Q7" s="82"/>
      <c r="R7" s="82"/>
      <c r="S7"/>
      <c r="T7"/>
      <c r="U7"/>
    </row>
    <row r="8" spans="1:36" s="3" customFormat="1" ht="12.75" customHeight="1" x14ac:dyDescent="0.3">
      <c r="A8" s="42" t="s">
        <v>80</v>
      </c>
      <c r="B8" s="41">
        <v>-329868</v>
      </c>
      <c r="C8" s="41">
        <v>87866</v>
      </c>
      <c r="D8" s="41">
        <v>-63491</v>
      </c>
      <c r="E8" s="41">
        <v>-99335.655294598691</v>
      </c>
      <c r="F8" s="41">
        <v>-66117</v>
      </c>
      <c r="G8" s="41">
        <v>-52952.683927632628</v>
      </c>
      <c r="H8" s="41">
        <v>-46094.277956792015</v>
      </c>
      <c r="I8" s="41">
        <v>117477.15723377181</v>
      </c>
      <c r="J8" s="41">
        <v>9042.0569416652015</v>
      </c>
      <c r="K8" s="41">
        <v>63918.457765055835</v>
      </c>
      <c r="L8" s="41">
        <v>103242.01129209761</v>
      </c>
      <c r="M8" s="41">
        <v>-331631.57499140414</v>
      </c>
      <c r="N8" s="41">
        <v>-12481.094274304347</v>
      </c>
      <c r="O8" s="41"/>
      <c r="P8" s="41">
        <v>-404828</v>
      </c>
      <c r="Q8" s="41">
        <v>-47669.980657240609</v>
      </c>
      <c r="R8" s="41">
        <v>-155429.04899258559</v>
      </c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s="24" customFormat="1" ht="8.25" customHeight="1" x14ac:dyDescent="0.3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28"/>
      <c r="P9" s="82"/>
      <c r="Q9" s="82"/>
      <c r="R9" s="82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s="24" customFormat="1" ht="18" x14ac:dyDescent="0.35">
      <c r="A10" s="36" t="s">
        <v>38</v>
      </c>
      <c r="B10" s="36"/>
      <c r="C10" s="36"/>
      <c r="D10" s="40"/>
      <c r="E10" s="40"/>
      <c r="F10" s="36"/>
      <c r="G10" s="36"/>
      <c r="H10" s="36"/>
      <c r="I10" s="36"/>
      <c r="J10" s="36"/>
      <c r="K10" s="36"/>
      <c r="L10" s="36"/>
      <c r="M10" s="36"/>
      <c r="N10" s="36"/>
      <c r="O10" s="40"/>
      <c r="P10" s="36"/>
      <c r="Q10" s="36"/>
      <c r="R10" s="36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s="24" customFormat="1" ht="15" customHeight="1" x14ac:dyDescent="0.3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28"/>
      <c r="P11" s="82"/>
      <c r="Q11" s="82"/>
      <c r="R11" s="82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s="25" customFormat="1" ht="12.75" customHeight="1" x14ac:dyDescent="0.4">
      <c r="A12" s="36" t="s">
        <v>81</v>
      </c>
      <c r="B12" s="36">
        <v>-9503</v>
      </c>
      <c r="C12" s="36">
        <v>-10408</v>
      </c>
      <c r="D12" s="40">
        <v>-9850</v>
      </c>
      <c r="E12" s="40">
        <v>-11670.0347329868</v>
      </c>
      <c r="F12" s="36">
        <v>-8255</v>
      </c>
      <c r="G12" s="36">
        <v>-12740.022144966959</v>
      </c>
      <c r="H12" s="36">
        <v>-7915.2928638610028</v>
      </c>
      <c r="I12" s="36">
        <v>-28312.934905088001</v>
      </c>
      <c r="J12" s="36">
        <v>-12527.616317193791</v>
      </c>
      <c r="K12" s="36">
        <v>-5843.2347894460027</v>
      </c>
      <c r="L12" s="36">
        <v>-9833.273785090998</v>
      </c>
      <c r="M12" s="36">
        <v>-30009.27862500499</v>
      </c>
      <c r="N12" s="36">
        <v>123.11637341131224</v>
      </c>
      <c r="O12" s="40"/>
      <c r="P12" s="36">
        <v>-41431</v>
      </c>
      <c r="Q12" s="36">
        <v>-57223.739435229007</v>
      </c>
      <c r="R12" s="36">
        <v>-58213.403516735794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s="3" customFormat="1" ht="12.75" customHeight="1" x14ac:dyDescent="0.3">
      <c r="A13" s="36" t="s">
        <v>82</v>
      </c>
      <c r="B13" s="36">
        <v>351089</v>
      </c>
      <c r="C13" s="36">
        <v>-56543</v>
      </c>
      <c r="D13" s="40">
        <v>95548</v>
      </c>
      <c r="E13" s="40">
        <v>36952.296000000002</v>
      </c>
      <c r="F13" s="36">
        <v>51683</v>
      </c>
      <c r="G13" s="36">
        <v>22266.88619101834</v>
      </c>
      <c r="H13" s="36">
        <v>36610.47386547616</v>
      </c>
      <c r="I13" s="36">
        <v>-96083.008474570845</v>
      </c>
      <c r="J13" s="36">
        <v>5938.0171656234752</v>
      </c>
      <c r="K13" s="36">
        <v>-65240.009867148139</v>
      </c>
      <c r="L13" s="36">
        <v>-71317.482587778402</v>
      </c>
      <c r="M13" s="36">
        <v>167728.90423839286</v>
      </c>
      <c r="N13" s="36">
        <v>70742.259907291867</v>
      </c>
      <c r="O13" s="40"/>
      <c r="P13" s="36">
        <v>427047</v>
      </c>
      <c r="Q13" s="36">
        <v>14483.032791564547</v>
      </c>
      <c r="R13" s="36">
        <v>37109.428949089815</v>
      </c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s="24" customFormat="1" ht="12.75" customHeight="1" x14ac:dyDescent="0.35">
      <c r="A14" s="36" t="s">
        <v>78</v>
      </c>
      <c r="B14" s="36">
        <v>51782</v>
      </c>
      <c r="C14" s="36">
        <v>55721</v>
      </c>
      <c r="D14" s="40">
        <v>52939</v>
      </c>
      <c r="E14" s="40">
        <v>110946.76374349999</v>
      </c>
      <c r="F14" s="36">
        <v>67501</v>
      </c>
      <c r="G14" s="36">
        <v>68713.4722542854</v>
      </c>
      <c r="H14" s="36">
        <v>101440.25510049541</v>
      </c>
      <c r="I14" s="36">
        <v>100050.4471235861</v>
      </c>
      <c r="J14" s="36">
        <v>99867.447235575339</v>
      </c>
      <c r="K14" s="36">
        <v>102204.12657627612</v>
      </c>
      <c r="L14" s="36">
        <v>104823.90902986517</v>
      </c>
      <c r="M14" s="36">
        <v>289056.1403630281</v>
      </c>
      <c r="N14" s="36">
        <v>108489.41111237975</v>
      </c>
      <c r="O14" s="40"/>
      <c r="P14" s="36">
        <v>271389</v>
      </c>
      <c r="Q14" s="36">
        <v>337705.77902276855</v>
      </c>
      <c r="R14" s="36">
        <v>595951.62320474465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s="3" customFormat="1" ht="12.75" customHeight="1" x14ac:dyDescent="0.3">
      <c r="A15" s="36" t="s">
        <v>39</v>
      </c>
      <c r="B15" s="36">
        <v>0</v>
      </c>
      <c r="C15" s="36">
        <v>0</v>
      </c>
      <c r="D15" s="40">
        <v>0</v>
      </c>
      <c r="E15" s="40">
        <v>34710.633000000002</v>
      </c>
      <c r="F15" s="36">
        <v>41313</v>
      </c>
      <c r="G15" s="36">
        <v>38806.625</v>
      </c>
      <c r="H15" s="36">
        <v>39233.07172</v>
      </c>
      <c r="I15" s="36">
        <v>18084.684049999996</v>
      </c>
      <c r="J15" s="36">
        <v>13996.31812</v>
      </c>
      <c r="K15" s="40">
        <v>9854.2050700000018</v>
      </c>
      <c r="L15" s="40">
        <v>14208.953349999998</v>
      </c>
      <c r="M15" s="40">
        <v>9773.5770700000012</v>
      </c>
      <c r="N15" s="40">
        <v>6946.5764300000001</v>
      </c>
      <c r="O15" s="40"/>
      <c r="P15" s="36">
        <v>34711</v>
      </c>
      <c r="Q15" s="36">
        <v>134504.55963</v>
      </c>
      <c r="R15" s="40">
        <v>47833.053610000003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s="3" customFormat="1" ht="12.75" customHeight="1" x14ac:dyDescent="0.3">
      <c r="A16" s="36" t="s">
        <v>83</v>
      </c>
      <c r="B16" s="36">
        <v>0</v>
      </c>
      <c r="C16" s="36">
        <v>0</v>
      </c>
      <c r="D16" s="40"/>
      <c r="E16" s="40">
        <v>0</v>
      </c>
      <c r="F16" s="36">
        <v>0</v>
      </c>
      <c r="G16" s="36">
        <v>8.1553399999834868E-4</v>
      </c>
      <c r="H16" s="40">
        <v>-62.520466799999994</v>
      </c>
      <c r="I16" s="36">
        <v>-25.895195107994834</v>
      </c>
      <c r="J16" s="36">
        <v>31.997127950000003</v>
      </c>
      <c r="K16" s="36">
        <v>0</v>
      </c>
      <c r="L16" s="36">
        <v>0</v>
      </c>
      <c r="M16" s="36">
        <v>0</v>
      </c>
      <c r="N16" s="36">
        <v>0</v>
      </c>
      <c r="O16" s="40"/>
      <c r="P16" s="36">
        <v>0</v>
      </c>
      <c r="Q16" s="36">
        <v>-88.415172763994832</v>
      </c>
      <c r="R16" s="36">
        <v>31.997127950000003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1:36" s="4" customFormat="1" ht="12.75" customHeight="1" x14ac:dyDescent="0.3">
      <c r="A17" s="36" t="s">
        <v>84</v>
      </c>
      <c r="B17" s="36">
        <v>-16000</v>
      </c>
      <c r="C17" s="36">
        <v>-2615</v>
      </c>
      <c r="D17" s="40">
        <v>4504</v>
      </c>
      <c r="E17" s="40">
        <v>-5073.6596257189958</v>
      </c>
      <c r="F17" s="36">
        <v>-3327</v>
      </c>
      <c r="G17" s="36">
        <v>-4702.4185533705377</v>
      </c>
      <c r="H17" s="36">
        <v>-6870.2131826154382</v>
      </c>
      <c r="I17" s="36">
        <v>-5854.1211929790006</v>
      </c>
      <c r="J17" s="36">
        <v>-4830.3703941677013</v>
      </c>
      <c r="K17" s="36">
        <v>8388.4901031810223</v>
      </c>
      <c r="L17" s="36">
        <v>5839.6024246284942</v>
      </c>
      <c r="M17" s="36">
        <v>15187.082158322739</v>
      </c>
      <c r="N17" s="36">
        <v>-3247.3002353049956</v>
      </c>
      <c r="O17" s="40"/>
      <c r="P17" s="36">
        <v>-19185</v>
      </c>
      <c r="Q17" s="36">
        <v>-3327.8565528678027</v>
      </c>
      <c r="R17" s="36">
        <v>24584.804291964552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1:36" s="26" customFormat="1" ht="12.75" customHeight="1" x14ac:dyDescent="0.35">
      <c r="A18" s="36" t="s">
        <v>85</v>
      </c>
      <c r="B18" s="36">
        <v>14512</v>
      </c>
      <c r="C18" s="36">
        <v>108166</v>
      </c>
      <c r="D18" s="40">
        <v>-37004</v>
      </c>
      <c r="E18" s="40">
        <v>-94058.096111222942</v>
      </c>
      <c r="F18" s="36">
        <v>49443</v>
      </c>
      <c r="G18" s="36">
        <v>-55555.009338380361</v>
      </c>
      <c r="H18" s="36">
        <v>14946.405836606977</v>
      </c>
      <c r="I18" s="36">
        <v>-124803.10441408023</v>
      </c>
      <c r="J18" s="36">
        <v>18343.030941774501</v>
      </c>
      <c r="K18" s="36">
        <v>-20859.876875653481</v>
      </c>
      <c r="L18" s="36">
        <v>-147240.35964753589</v>
      </c>
      <c r="M18" s="36">
        <v>-140450.36971377701</v>
      </c>
      <c r="N18" s="36">
        <v>46300.3132495061</v>
      </c>
      <c r="O18" s="40"/>
      <c r="P18" s="36">
        <v>-8383</v>
      </c>
      <c r="Q18" s="36">
        <v>-115968.35715279401</v>
      </c>
      <c r="R18" s="36">
        <v>-290207.57529519184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1:36" s="3" customFormat="1" ht="12.75" customHeight="1" x14ac:dyDescent="0.3">
      <c r="A19" s="36" t="s">
        <v>86</v>
      </c>
      <c r="B19" s="36">
        <v>-5541</v>
      </c>
      <c r="C19" s="36">
        <v>-61245</v>
      </c>
      <c r="D19" s="40">
        <v>18638</v>
      </c>
      <c r="E19" s="40">
        <v>152660.6102433645</v>
      </c>
      <c r="F19" s="36">
        <v>-150080</v>
      </c>
      <c r="G19" s="36">
        <v>83143.466402982973</v>
      </c>
      <c r="H19" s="36">
        <v>-84312.148173644338</v>
      </c>
      <c r="I19" s="36">
        <v>244777.41901062932</v>
      </c>
      <c r="J19" s="36">
        <v>-111347.16422510223</v>
      </c>
      <c r="K19" s="40">
        <v>101356.45443323535</v>
      </c>
      <c r="L19" s="40">
        <v>38233.724972556782</v>
      </c>
      <c r="M19" s="40">
        <v>190840.81068759793</v>
      </c>
      <c r="N19" s="40">
        <v>-69939.702590038127</v>
      </c>
      <c r="O19" s="40"/>
      <c r="P19" s="36">
        <v>104513</v>
      </c>
      <c r="Q19" s="36">
        <v>93528.918007326196</v>
      </c>
      <c r="R19" s="40">
        <v>219083.82586828779</v>
      </c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1:36" ht="12.75" customHeight="1" x14ac:dyDescent="0.3">
      <c r="A20" s="83" t="s">
        <v>87</v>
      </c>
      <c r="B20" s="83">
        <v>56471</v>
      </c>
      <c r="C20" s="83">
        <v>120943</v>
      </c>
      <c r="D20" s="83">
        <v>61286</v>
      </c>
      <c r="E20" s="83">
        <v>125133</v>
      </c>
      <c r="F20" s="83">
        <v>-17838</v>
      </c>
      <c r="G20" s="83">
        <v>86980.316699469986</v>
      </c>
      <c r="H20" s="83">
        <v>46975.753878865959</v>
      </c>
      <c r="I20" s="83">
        <v>225310.64323616025</v>
      </c>
      <c r="J20" s="83">
        <v>18513.716596124803</v>
      </c>
      <c r="K20" s="83">
        <v>193778.61241550068</v>
      </c>
      <c r="L20" s="83">
        <v>37957.085048742818</v>
      </c>
      <c r="M20" s="83">
        <v>170495.29118715558</v>
      </c>
      <c r="N20" s="83">
        <v>146933.57997294122</v>
      </c>
      <c r="O20" s="41"/>
      <c r="P20" s="83">
        <v>363832</v>
      </c>
      <c r="Q20" s="83">
        <v>355943.94048076333</v>
      </c>
      <c r="R20" s="83">
        <v>420744.70524752454</v>
      </c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1:36" s="24" customFormat="1" ht="18" x14ac:dyDescent="0.3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28"/>
      <c r="P21" s="82"/>
      <c r="Q21" s="82"/>
      <c r="R21" s="82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1:36" ht="12.75" customHeight="1" x14ac:dyDescent="0.3">
      <c r="A22" s="42" t="s">
        <v>40</v>
      </c>
      <c r="B22" s="42"/>
      <c r="C22" s="42"/>
      <c r="D22" s="41"/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41"/>
      <c r="P22" s="42"/>
      <c r="Q22" s="42"/>
      <c r="R22" s="42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1:36" s="24" customFormat="1" ht="18" x14ac:dyDescent="0.3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28"/>
      <c r="P23" s="82"/>
      <c r="Q23" s="82"/>
      <c r="R23" s="82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1:36" ht="12.75" customHeight="1" x14ac:dyDescent="0.3">
      <c r="A24" s="36" t="s">
        <v>88</v>
      </c>
      <c r="B24" s="36">
        <v>-870</v>
      </c>
      <c r="C24" s="36">
        <v>382</v>
      </c>
      <c r="D24" s="40">
        <v>-1798</v>
      </c>
      <c r="E24" s="40">
        <v>-6968.8884455330008</v>
      </c>
      <c r="F24" s="36">
        <v>-1314</v>
      </c>
      <c r="G24" s="36">
        <v>2724.8398837110008</v>
      </c>
      <c r="H24" s="36">
        <v>-1245.1961451075915</v>
      </c>
      <c r="I24" s="36">
        <v>-2671.3342833371694</v>
      </c>
      <c r="J24" s="36">
        <v>-3486.356905260343</v>
      </c>
      <c r="K24" s="36">
        <v>-2680.7137735773513</v>
      </c>
      <c r="L24" s="36">
        <v>-953.2196159769984</v>
      </c>
      <c r="M24" s="36">
        <v>-963.67911459899949</v>
      </c>
      <c r="N24" s="36">
        <v>-801.27618286199902</v>
      </c>
      <c r="O24" s="40"/>
      <c r="P24" s="36">
        <v>-9255</v>
      </c>
      <c r="Q24" s="36">
        <v>-2506.0397371207614</v>
      </c>
      <c r="R24" s="36">
        <v>-8083.9694094136921</v>
      </c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1:36" ht="12.75" customHeight="1" x14ac:dyDescent="0.3">
      <c r="A25" s="36" t="s">
        <v>89</v>
      </c>
      <c r="B25" s="36">
        <v>-19484</v>
      </c>
      <c r="C25" s="36">
        <v>-26016</v>
      </c>
      <c r="D25" s="40">
        <v>-16645</v>
      </c>
      <c r="E25" s="40">
        <v>-43672.387642469519</v>
      </c>
      <c r="F25" s="36">
        <v>-22041</v>
      </c>
      <c r="G25" s="36">
        <v>-31402.950946476238</v>
      </c>
      <c r="H25" s="36">
        <v>-28445.263613765448</v>
      </c>
      <c r="I25" s="36">
        <v>-55564.460889477334</v>
      </c>
      <c r="J25" s="36">
        <v>-46543.892573074889</v>
      </c>
      <c r="K25" s="36">
        <v>-42371.300192089504</v>
      </c>
      <c r="L25" s="36">
        <v>-37138.015632383998</v>
      </c>
      <c r="M25" s="36">
        <v>-46163.35648012926</v>
      </c>
      <c r="N25" s="36">
        <v>-34276.411405570798</v>
      </c>
      <c r="O25" s="40"/>
      <c r="P25" s="36">
        <v>-105817</v>
      </c>
      <c r="Q25" s="36">
        <v>-137453.2511008463</v>
      </c>
      <c r="R25" s="36">
        <v>-172216.56487767785</v>
      </c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ht="12.75" customHeight="1" x14ac:dyDescent="0.3">
      <c r="A26" s="36" t="s">
        <v>90</v>
      </c>
      <c r="B26" s="36">
        <v>0</v>
      </c>
      <c r="C26" s="36">
        <v>-3791.4079999999999</v>
      </c>
      <c r="D26" s="40">
        <v>0</v>
      </c>
      <c r="E26" s="40">
        <v>-393442.59508000896</v>
      </c>
      <c r="F26" s="36">
        <v>-63741</v>
      </c>
      <c r="G26" s="36">
        <v>-1741165.1259555949</v>
      </c>
      <c r="H26" s="36">
        <v>-33406.017689317232</v>
      </c>
      <c r="I26" s="36">
        <v>-27563.574655659391</v>
      </c>
      <c r="J26" s="36">
        <v>6.763959974050522E-4</v>
      </c>
      <c r="K26" s="36">
        <v>-6.350799713895867E-4</v>
      </c>
      <c r="L26" s="36">
        <v>1.1034396290779114E-4</v>
      </c>
      <c r="M26" s="36">
        <v>-61477.324246418997</v>
      </c>
      <c r="N26" s="36">
        <v>8.1220203358680005E-4</v>
      </c>
      <c r="O26" s="40"/>
      <c r="P26" s="36">
        <v>-397234</v>
      </c>
      <c r="Q26" s="36">
        <v>-1869207.6370536836</v>
      </c>
      <c r="R26" s="36">
        <v>-61477.324094757067</v>
      </c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1:36" ht="12.75" customHeight="1" x14ac:dyDescent="0.3">
      <c r="A27" s="19" t="s">
        <v>66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40"/>
      <c r="P27" s="36">
        <v>0</v>
      </c>
      <c r="Q27" s="36">
        <v>62.559892244043112</v>
      </c>
      <c r="R27" s="36">
        <v>0</v>
      </c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</row>
    <row r="28" spans="1:36" ht="12.75" customHeight="1" x14ac:dyDescent="0.3">
      <c r="A28" s="36" t="s">
        <v>65</v>
      </c>
      <c r="B28" s="36">
        <v>0</v>
      </c>
      <c r="C28" s="36">
        <v>0</v>
      </c>
      <c r="D28" s="40">
        <v>0</v>
      </c>
      <c r="E28" s="40">
        <v>-147902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40"/>
      <c r="P28" s="36">
        <v>-147902</v>
      </c>
      <c r="Q28" s="36">
        <v>0</v>
      </c>
      <c r="R28" s="36">
        <v>0</v>
      </c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</row>
    <row r="29" spans="1:36" ht="12.75" customHeight="1" x14ac:dyDescent="0.3">
      <c r="A29" s="83" t="s">
        <v>40</v>
      </c>
      <c r="B29" s="83">
        <v>-20354</v>
      </c>
      <c r="C29" s="83">
        <v>-29425.407999999999</v>
      </c>
      <c r="D29" s="83">
        <v>-18443</v>
      </c>
      <c r="E29" s="83">
        <v>-591985.87116801145</v>
      </c>
      <c r="F29" s="83">
        <v>-87096</v>
      </c>
      <c r="G29" s="83">
        <v>-1769843.2372835602</v>
      </c>
      <c r="H29" s="83">
        <v>-63096.477448190271</v>
      </c>
      <c r="I29" s="83">
        <v>-85799.369828474039</v>
      </c>
      <c r="J29" s="83">
        <v>-50030.248801939233</v>
      </c>
      <c r="K29" s="83">
        <v>-45052.014600746828</v>
      </c>
      <c r="L29" s="83">
        <v>-38091.235138017015</v>
      </c>
      <c r="M29" s="83">
        <v>-108604.35984114728</v>
      </c>
      <c r="N29" s="83">
        <v>-35077.686776230767</v>
      </c>
      <c r="O29" s="41"/>
      <c r="P29" s="83">
        <v>-660209</v>
      </c>
      <c r="Q29" s="83">
        <v>-2009105.3682646062</v>
      </c>
      <c r="R29" s="83">
        <v>-241777.85838184861</v>
      </c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</row>
    <row r="30" spans="1:36" s="24" customFormat="1" ht="18" x14ac:dyDescent="0.3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8"/>
      <c r="P30" s="82"/>
      <c r="Q30" s="82"/>
      <c r="R30" s="82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</row>
    <row r="31" spans="1:36" ht="12.75" customHeight="1" x14ac:dyDescent="0.3">
      <c r="A31" s="42" t="s">
        <v>40</v>
      </c>
      <c r="B31" s="42"/>
      <c r="C31" s="42"/>
      <c r="D31" s="41"/>
      <c r="E31" s="41"/>
      <c r="F31" s="42"/>
      <c r="G31" s="42"/>
      <c r="H31" s="42"/>
      <c r="I31" s="42"/>
      <c r="J31" s="42"/>
      <c r="K31" s="42"/>
      <c r="L31" s="42"/>
      <c r="M31" s="42"/>
      <c r="N31" s="42"/>
      <c r="O31" s="41"/>
      <c r="P31" s="42"/>
      <c r="Q31" s="42"/>
      <c r="R31" s="42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</row>
    <row r="32" spans="1:36" s="24" customFormat="1" ht="18" x14ac:dyDescent="0.3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8"/>
      <c r="P32" s="82"/>
      <c r="Q32" s="82"/>
      <c r="R32" s="82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</row>
    <row r="33" spans="1:36" ht="12.75" customHeight="1" x14ac:dyDescent="0.3">
      <c r="A33" s="36" t="s">
        <v>91</v>
      </c>
      <c r="B33" s="36">
        <v>2463</v>
      </c>
      <c r="C33" s="36">
        <v>0</v>
      </c>
      <c r="D33" s="40">
        <v>3684</v>
      </c>
      <c r="E33" s="40">
        <v>2367366.3390300004</v>
      </c>
      <c r="F33" s="36">
        <v>0</v>
      </c>
      <c r="G33" s="36">
        <v>61857.911375999691</v>
      </c>
      <c r="H33" s="36">
        <v>-1068.6279752359912</v>
      </c>
      <c r="I33" s="36">
        <v>14532.390927498818</v>
      </c>
      <c r="J33" s="36">
        <v>-67.25</v>
      </c>
      <c r="K33" s="36">
        <v>5439.3248200006501</v>
      </c>
      <c r="L33" s="36">
        <v>25.037020000339485</v>
      </c>
      <c r="M33" s="36">
        <v>892.2385499995097</v>
      </c>
      <c r="N33" s="36">
        <v>0.14321000061044503</v>
      </c>
      <c r="O33" s="40"/>
      <c r="P33" s="36">
        <v>2373513</v>
      </c>
      <c r="Q33" s="36">
        <v>60806.761030000001</v>
      </c>
      <c r="R33" s="36">
        <v>6289.3503900004998</v>
      </c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</row>
    <row r="34" spans="1:36" ht="12.75" customHeight="1" x14ac:dyDescent="0.3">
      <c r="A34" s="36" t="s">
        <v>92</v>
      </c>
      <c r="B34" s="36">
        <v>0</v>
      </c>
      <c r="C34" s="36">
        <v>0</v>
      </c>
      <c r="D34" s="40">
        <v>0</v>
      </c>
      <c r="E34" s="40">
        <v>-411756.65309999988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40"/>
      <c r="P34" s="36">
        <v>-411757</v>
      </c>
      <c r="Q34" s="36">
        <v>0</v>
      </c>
      <c r="R34" s="36">
        <v>0</v>
      </c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</row>
    <row r="35" spans="1:36" ht="12.75" customHeight="1" x14ac:dyDescent="0.3">
      <c r="A35" s="36" t="s">
        <v>93</v>
      </c>
      <c r="B35" s="36">
        <v>170232</v>
      </c>
      <c r="C35" s="36">
        <v>381166</v>
      </c>
      <c r="D35" s="40">
        <v>34664</v>
      </c>
      <c r="E35" s="40">
        <v>2101572</v>
      </c>
      <c r="F35" s="36">
        <v>0</v>
      </c>
      <c r="G35" s="36">
        <v>1670019.6510732498</v>
      </c>
      <c r="H35" s="36">
        <v>1.1740904883481562E-5</v>
      </c>
      <c r="I35" s="36">
        <v>1.7764223507866264</v>
      </c>
      <c r="J35" s="36">
        <v>-5.0972952316442389E-4</v>
      </c>
      <c r="K35" s="36">
        <v>-4.7683715820312501E-10</v>
      </c>
      <c r="L35" s="36">
        <v>0</v>
      </c>
      <c r="M35" s="36">
        <v>-4.6423295367435457E-4</v>
      </c>
      <c r="N35" s="36">
        <v>0</v>
      </c>
      <c r="O35" s="40"/>
      <c r="P35" s="36">
        <v>2687634</v>
      </c>
      <c r="Q35" s="36">
        <v>1670021.4275039756</v>
      </c>
      <c r="R35" s="36">
        <v>-9.739629536743451E-4</v>
      </c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</row>
    <row r="36" spans="1:36" ht="12.75" customHeight="1" x14ac:dyDescent="0.3">
      <c r="A36" s="36" t="s">
        <v>94</v>
      </c>
      <c r="B36" s="36">
        <v>-994</v>
      </c>
      <c r="C36" s="36">
        <v>-117693</v>
      </c>
      <c r="D36" s="40">
        <v>-21867</v>
      </c>
      <c r="E36" s="40">
        <v>-3118527.3417100003</v>
      </c>
      <c r="F36" s="36">
        <v>0</v>
      </c>
      <c r="G36" s="36">
        <v>-21356.11148959081</v>
      </c>
      <c r="H36" s="36">
        <v>-19056.631678947007</v>
      </c>
      <c r="I36" s="36">
        <v>-485.08919179606437</v>
      </c>
      <c r="J36" s="36">
        <v>7.7567553620061307E-4</v>
      </c>
      <c r="K36" s="36">
        <v>-10927.39649644804</v>
      </c>
      <c r="L36" s="36">
        <v>3.4404498338699342E-4</v>
      </c>
      <c r="M36" s="36">
        <v>-70501.269950489441</v>
      </c>
      <c r="N36" s="36">
        <v>-8.1317579746246333E-4</v>
      </c>
      <c r="O36" s="40"/>
      <c r="P36" s="36">
        <v>-3259081</v>
      </c>
      <c r="Q36" s="36">
        <v>-40897.832649658078</v>
      </c>
      <c r="R36" s="36">
        <v>-81428.665327216921</v>
      </c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</row>
    <row r="37" spans="1:36" ht="12.75" customHeight="1" x14ac:dyDescent="0.3">
      <c r="A37" s="36" t="s">
        <v>95</v>
      </c>
      <c r="B37" s="36">
        <v>-47457</v>
      </c>
      <c r="C37" s="36">
        <v>-52226</v>
      </c>
      <c r="D37" s="40">
        <v>-5873</v>
      </c>
      <c r="E37" s="40">
        <v>-137830.98860000001</v>
      </c>
      <c r="F37" s="36">
        <v>-1323</v>
      </c>
      <c r="G37" s="36">
        <v>-37193.646664792999</v>
      </c>
      <c r="H37" s="36">
        <v>-869.42350606000002</v>
      </c>
      <c r="I37" s="36">
        <v>-70689.654394689627</v>
      </c>
      <c r="J37" s="36">
        <v>-2890.9266340960003</v>
      </c>
      <c r="K37" s="36">
        <v>-68597.581865502012</v>
      </c>
      <c r="L37" s="36">
        <v>-1001.1298438479743</v>
      </c>
      <c r="M37" s="36">
        <v>-69477.737447992724</v>
      </c>
      <c r="N37" s="36">
        <v>-838.29504811800643</v>
      </c>
      <c r="O37" s="40"/>
      <c r="P37" s="36">
        <v>-243386</v>
      </c>
      <c r="Q37" s="36">
        <v>-110075.95704564663</v>
      </c>
      <c r="R37" s="36">
        <v>-141967.37579143871</v>
      </c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</row>
    <row r="38" spans="1:36" ht="12.75" customHeight="1" x14ac:dyDescent="0.3">
      <c r="A38" s="36" t="s">
        <v>96</v>
      </c>
      <c r="B38" s="36">
        <v>-3418</v>
      </c>
      <c r="C38" s="36">
        <v>-2808</v>
      </c>
      <c r="D38" s="40">
        <v>-2853</v>
      </c>
      <c r="E38" s="40">
        <v>-2535.3871834483298</v>
      </c>
      <c r="F38" s="36">
        <v>-3041</v>
      </c>
      <c r="G38" s="36">
        <v>-227.832140348</v>
      </c>
      <c r="H38" s="36">
        <v>-3892.4319339829999</v>
      </c>
      <c r="I38" s="36">
        <v>-4217.2919747470005</v>
      </c>
      <c r="J38" s="36">
        <v>-3676.9135073430102</v>
      </c>
      <c r="K38" s="36">
        <v>-3503.5690707029894</v>
      </c>
      <c r="L38" s="36">
        <v>-4811.7853402159999</v>
      </c>
      <c r="M38" s="36">
        <v>-3938.244644929001</v>
      </c>
      <c r="N38" s="36">
        <v>-3564.2059464009999</v>
      </c>
      <c r="O38" s="40"/>
      <c r="P38" s="36">
        <v>-11615</v>
      </c>
      <c r="Q38" s="36">
        <v>-11378.75770373</v>
      </c>
      <c r="R38" s="36">
        <v>-15930.512563191</v>
      </c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</row>
    <row r="39" spans="1:36" ht="12.75" customHeight="1" x14ac:dyDescent="0.3">
      <c r="A39" s="83" t="s">
        <v>97</v>
      </c>
      <c r="B39" s="83">
        <v>120826</v>
      </c>
      <c r="C39" s="83">
        <v>208440</v>
      </c>
      <c r="D39" s="83">
        <v>7755</v>
      </c>
      <c r="E39" s="83">
        <v>798287.96843655198</v>
      </c>
      <c r="F39" s="83">
        <v>-4364</v>
      </c>
      <c r="G39" s="83">
        <v>1673099.9721545179</v>
      </c>
      <c r="H39" s="83">
        <v>-24887.115082485096</v>
      </c>
      <c r="I39" s="83">
        <v>-60857.868211383087</v>
      </c>
      <c r="J39" s="83">
        <v>-6635.0898754929976</v>
      </c>
      <c r="K39" s="83">
        <f t="shared" ref="K39:L39" si="0">SUM(K33:K38)</f>
        <v>-77589.222612652869</v>
      </c>
      <c r="L39" s="83">
        <f t="shared" si="0"/>
        <v>-5787.8778200186516</v>
      </c>
      <c r="M39" s="83">
        <f t="shared" ref="M39:N39" si="1">SUM(M33:M38)</f>
        <v>-143025.01395764464</v>
      </c>
      <c r="N39" s="83">
        <f t="shared" si="1"/>
        <v>-4402.3585976941931</v>
      </c>
      <c r="O39" s="41"/>
      <c r="P39" s="83">
        <v>1135309</v>
      </c>
      <c r="Q39" s="83">
        <v>1568475.641134941</v>
      </c>
      <c r="R39" s="83">
        <f t="shared" ref="R39" si="2">SUM(R33:R38)</f>
        <v>-233037.20426580909</v>
      </c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</row>
    <row r="40" spans="1:36" s="24" customFormat="1" ht="13.5" customHeight="1" x14ac:dyDescent="0.3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28"/>
      <c r="P40" s="82"/>
      <c r="Q40" s="82"/>
      <c r="R40" s="82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</row>
    <row r="41" spans="1:36" ht="12.75" customHeight="1" x14ac:dyDescent="0.3">
      <c r="A41" s="83" t="s">
        <v>41</v>
      </c>
      <c r="B41" s="83">
        <v>156943</v>
      </c>
      <c r="C41" s="83">
        <v>299957.592</v>
      </c>
      <c r="D41" s="83">
        <v>50598</v>
      </c>
      <c r="E41" s="83">
        <v>331435.09726854053</v>
      </c>
      <c r="F41" s="83">
        <v>-109298</v>
      </c>
      <c r="G41" s="83">
        <v>-9762.948429572396</v>
      </c>
      <c r="H41" s="83">
        <v>-41007.838651809405</v>
      </c>
      <c r="I41" s="83">
        <v>78653.405196303123</v>
      </c>
      <c r="J41" s="83">
        <v>-38151.622081307425</v>
      </c>
      <c r="K41" s="83">
        <f t="shared" ref="K41:L41" si="3">SUM(K20,K29,K39)</f>
        <v>71137.375202100986</v>
      </c>
      <c r="L41" s="83">
        <f t="shared" si="3"/>
        <v>-5922.0279092928486</v>
      </c>
      <c r="M41" s="83">
        <f t="shared" ref="M41:N41" si="4">SUM(M20,M29,M39)</f>
        <v>-81134.082611636331</v>
      </c>
      <c r="N41" s="83">
        <f t="shared" si="4"/>
        <v>107453.53459901626</v>
      </c>
      <c r="O41" s="41"/>
      <c r="P41" s="83">
        <v>838932</v>
      </c>
      <c r="Q41" s="83">
        <v>-84685.786648901878</v>
      </c>
      <c r="R41" s="83">
        <f t="shared" ref="R41" si="5">SUM(R20,R29,R39)</f>
        <v>-54070.357400133158</v>
      </c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</row>
    <row r="42" spans="1:36" ht="12.75" customHeight="1" x14ac:dyDescent="0.3">
      <c r="A42" s="36" t="s">
        <v>42</v>
      </c>
      <c r="B42" s="36">
        <v>573</v>
      </c>
      <c r="C42" s="36">
        <v>-27137</v>
      </c>
      <c r="D42" s="40">
        <v>-1785</v>
      </c>
      <c r="E42" s="40">
        <v>-5636.9936943880248</v>
      </c>
      <c r="F42" s="36">
        <v>-35630</v>
      </c>
      <c r="G42" s="36">
        <v>10478</v>
      </c>
      <c r="H42" s="40">
        <v>-759</v>
      </c>
      <c r="I42" s="36">
        <v>-1199</v>
      </c>
      <c r="J42" s="40">
        <v>-3867</v>
      </c>
      <c r="K42" s="40">
        <v>29022.998384528928</v>
      </c>
      <c r="L42" s="40">
        <v>20373.595315268911</v>
      </c>
      <c r="M42" s="40">
        <v>-8226.0192176055752</v>
      </c>
      <c r="N42" s="40">
        <v>29366.392746584133</v>
      </c>
      <c r="O42" s="40"/>
      <c r="P42" s="40">
        <v>-33987</v>
      </c>
      <c r="Q42" s="40">
        <v>-23840.273897680228</v>
      </c>
      <c r="R42" s="40">
        <v>37303.643022325086</v>
      </c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</row>
    <row r="43" spans="1:36" ht="12.75" customHeight="1" x14ac:dyDescent="0.3">
      <c r="A43" s="36" t="s">
        <v>98</v>
      </c>
      <c r="B43" s="36">
        <v>147197.99948938994</v>
      </c>
      <c r="C43" s="36">
        <v>304714.05653411994</v>
      </c>
      <c r="D43" s="40">
        <v>577534</v>
      </c>
      <c r="E43" s="40">
        <v>626346.26709780016</v>
      </c>
      <c r="F43" s="36">
        <v>952143.8612262503</v>
      </c>
      <c r="G43" s="36">
        <v>807216.19216945849</v>
      </c>
      <c r="H43" s="40">
        <v>807930.94061323733</v>
      </c>
      <c r="I43" s="36">
        <v>766163.62782032485</v>
      </c>
      <c r="J43" s="36">
        <v>843617.60514241713</v>
      </c>
      <c r="K43" s="36">
        <v>801599.05111474392</v>
      </c>
      <c r="L43" s="36">
        <v>901759.42685218726</v>
      </c>
      <c r="M43" s="36">
        <v>916210.99341062678</v>
      </c>
      <c r="N43" s="36">
        <v>826850.89065455773</v>
      </c>
      <c r="O43" s="40"/>
      <c r="P43" s="36">
        <v>147198</v>
      </c>
      <c r="Q43" s="36">
        <v>952143.8612262503</v>
      </c>
      <c r="R43" s="36">
        <v>843617.60484137631</v>
      </c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</row>
    <row r="44" spans="1:36" ht="12.75" customHeight="1" x14ac:dyDescent="0.3">
      <c r="A44" s="83" t="s">
        <v>99</v>
      </c>
      <c r="B44" s="83">
        <v>304714.05653411994</v>
      </c>
      <c r="C44" s="83">
        <v>577534.1894340479</v>
      </c>
      <c r="D44" s="83">
        <v>626346.26709780004</v>
      </c>
      <c r="E44" s="83">
        <v>952143.86555443122</v>
      </c>
      <c r="F44" s="83">
        <v>807216.19216945837</v>
      </c>
      <c r="G44" s="83">
        <v>807930.94061323721</v>
      </c>
      <c r="H44" s="83">
        <v>766163.62782032485</v>
      </c>
      <c r="I44" s="83">
        <v>843617.5855460423</v>
      </c>
      <c r="J44" s="83">
        <v>801599.05111474404</v>
      </c>
      <c r="K44" s="83">
        <v>901759.42685218726</v>
      </c>
      <c r="L44" s="83">
        <v>916210.99371166795</v>
      </c>
      <c r="M44" s="83">
        <v>826850.89065455773</v>
      </c>
      <c r="N44" s="83">
        <v>963670.81800015806</v>
      </c>
      <c r="O44" s="41"/>
      <c r="P44" s="83">
        <v>952143.86555443087</v>
      </c>
      <c r="Q44" s="83">
        <v>843617.58554604219</v>
      </c>
      <c r="R44" s="83">
        <v>826850.89065455808</v>
      </c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</row>
    <row r="47" spans="1:36" x14ac:dyDescent="0.3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</row>
  </sheetData>
  <phoneticPr fontId="14" type="noConversion"/>
  <pageMargins left="0.7" right="0.7" top="0.75" bottom="0.75" header="0.3" footer="0.3"/>
  <pageSetup orientation="portrait" r:id="rId1"/>
  <customProperties>
    <customPr name="SheetOption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BE9B-B254-44FA-AAEF-2C40DF8B6CCD}">
  <dimension ref="A1:XEO36"/>
  <sheetViews>
    <sheetView showGridLines="0" workbookViewId="0"/>
  </sheetViews>
  <sheetFormatPr defaultColWidth="8.88671875" defaultRowHeight="14.4" x14ac:dyDescent="0.3"/>
  <cols>
    <col min="1" max="1" width="49.88671875" bestFit="1" customWidth="1"/>
    <col min="15" max="15" width="8.88671875" style="17"/>
    <col min="19" max="228" width="8.88671875" style="17"/>
  </cols>
  <sheetData>
    <row r="1" spans="1:228" s="2" customFormat="1" ht="31.5" customHeight="1" x14ac:dyDescent="0.45">
      <c r="A1" s="66" t="s">
        <v>102</v>
      </c>
      <c r="O1" s="44"/>
    </row>
    <row r="2" spans="1:228" s="3" customFormat="1" ht="16.5" customHeight="1" x14ac:dyDescent="0.3">
      <c r="N2" s="61"/>
      <c r="O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</row>
    <row r="3" spans="1:228" s="3" customFormat="1" ht="15.6" x14ac:dyDescent="0.3">
      <c r="A3" s="5" t="s">
        <v>108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61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</row>
    <row r="4" spans="1:228" s="3" customFormat="1" ht="15.6" x14ac:dyDescent="0.3">
      <c r="A4" s="84" t="s">
        <v>106</v>
      </c>
      <c r="B4" s="67" t="s">
        <v>67</v>
      </c>
      <c r="C4" s="67" t="s">
        <v>68</v>
      </c>
      <c r="D4" s="67" t="s">
        <v>69</v>
      </c>
      <c r="E4" s="67" t="s">
        <v>70</v>
      </c>
      <c r="F4" s="67" t="s">
        <v>71</v>
      </c>
      <c r="G4" s="67" t="s">
        <v>72</v>
      </c>
      <c r="H4" s="67" t="s">
        <v>73</v>
      </c>
      <c r="I4" s="67" t="s">
        <v>74</v>
      </c>
      <c r="J4" s="67" t="s">
        <v>75</v>
      </c>
      <c r="K4" s="67" t="s">
        <v>76</v>
      </c>
      <c r="L4" s="67" t="s">
        <v>77</v>
      </c>
      <c r="M4" s="67" t="s">
        <v>100</v>
      </c>
      <c r="N4" s="67" t="s">
        <v>101</v>
      </c>
      <c r="O4" s="45"/>
      <c r="P4" s="67">
        <v>2020</v>
      </c>
      <c r="Q4" s="67">
        <v>2021</v>
      </c>
      <c r="R4" s="67">
        <v>2022</v>
      </c>
      <c r="S4" s="16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</row>
    <row r="5" spans="1:228" s="5" customFormat="1" ht="13.8" x14ac:dyDescent="0.3">
      <c r="A5" s="7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62"/>
      <c r="O5" s="29"/>
      <c r="P5" s="29"/>
      <c r="Q5" s="29"/>
      <c r="R5" s="29"/>
      <c r="S5" s="29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</row>
    <row r="6" spans="1:228" s="3" customFormat="1" ht="15.6" x14ac:dyDescent="0.3">
      <c r="A6" s="9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3"/>
      <c r="O6" s="52"/>
      <c r="P6" s="6"/>
      <c r="Q6" s="6"/>
      <c r="R6" s="6"/>
      <c r="S6" s="16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</row>
    <row r="7" spans="1:228" s="5" customFormat="1" ht="13.8" x14ac:dyDescent="0.3">
      <c r="A7" s="7" t="s">
        <v>1</v>
      </c>
      <c r="B7" s="8">
        <v>268717</v>
      </c>
      <c r="C7" s="8">
        <v>276517.22249479999</v>
      </c>
      <c r="D7" s="8">
        <v>272479.81064600003</v>
      </c>
      <c r="E7" s="8">
        <v>351668</v>
      </c>
      <c r="F7" s="8">
        <v>293935</v>
      </c>
      <c r="G7" s="8">
        <v>311629.70442239498</v>
      </c>
      <c r="H7" s="8">
        <v>322478.17333694396</v>
      </c>
      <c r="I7" s="8">
        <v>405036.92266227404</v>
      </c>
      <c r="J7" s="8">
        <v>334681.80951083644</v>
      </c>
      <c r="K7" s="8">
        <v>325960.1718171364</v>
      </c>
      <c r="L7" s="8">
        <v>313578.35224083235</v>
      </c>
      <c r="M7" s="8">
        <v>390114.220986514</v>
      </c>
      <c r="N7" s="64">
        <v>356091.37311495695</v>
      </c>
      <c r="O7" s="52"/>
      <c r="P7" s="8">
        <v>1169382.0069577</v>
      </c>
      <c r="Q7" s="8">
        <v>1333079.7181976121</v>
      </c>
      <c r="R7" s="8">
        <v>1364334.554555319</v>
      </c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</row>
    <row r="8" spans="1:228" s="5" customFormat="1" ht="13.8" x14ac:dyDescent="0.3">
      <c r="A8" s="7" t="s">
        <v>2</v>
      </c>
      <c r="B8" s="8">
        <v>161949</v>
      </c>
      <c r="C8" s="8">
        <v>178744.49773597901</v>
      </c>
      <c r="D8" s="8">
        <v>173601.60526988</v>
      </c>
      <c r="E8" s="8">
        <v>251685</v>
      </c>
      <c r="F8" s="8">
        <v>241167</v>
      </c>
      <c r="G8" s="8">
        <v>271563.25995475246</v>
      </c>
      <c r="H8" s="8">
        <v>271154.92086697125</v>
      </c>
      <c r="I8" s="8">
        <v>291374.6532968703</v>
      </c>
      <c r="J8" s="8">
        <v>258510.64576211621</v>
      </c>
      <c r="K8" s="8">
        <v>274238.03832537297</v>
      </c>
      <c r="L8" s="8">
        <v>314381.16790594172</v>
      </c>
      <c r="M8" s="8">
        <v>336486.56101470918</v>
      </c>
      <c r="N8" s="64">
        <v>311017.8061676069</v>
      </c>
      <c r="O8" s="52"/>
      <c r="P8" s="8">
        <v>765979.90770207008</v>
      </c>
      <c r="Q8" s="8">
        <v>1075263.6078970965</v>
      </c>
      <c r="R8" s="8">
        <v>1183616.4130081399</v>
      </c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</row>
    <row r="9" spans="1:228" s="5" customFormat="1" ht="13.8" x14ac:dyDescent="0.3">
      <c r="A9" s="7" t="s">
        <v>3</v>
      </c>
      <c r="B9" s="8">
        <v>272299</v>
      </c>
      <c r="C9" s="8">
        <v>261847.8652347</v>
      </c>
      <c r="D9" s="8">
        <v>265783.60494709999</v>
      </c>
      <c r="E9" s="8">
        <v>325386</v>
      </c>
      <c r="F9" s="8">
        <v>276077</v>
      </c>
      <c r="G9" s="8">
        <v>298680.61012973037</v>
      </c>
      <c r="H9" s="8">
        <v>306759.11697750899</v>
      </c>
      <c r="I9" s="8">
        <v>369907.47779391805</v>
      </c>
      <c r="J9" s="8">
        <v>348205.85629586037</v>
      </c>
      <c r="K9" s="8">
        <v>345971.21892278362</v>
      </c>
      <c r="L9" s="8">
        <v>324221.24352921295</v>
      </c>
      <c r="M9" s="8">
        <v>405073.78780342988</v>
      </c>
      <c r="N9" s="64">
        <v>388850.35405725875</v>
      </c>
      <c r="O9" s="52"/>
      <c r="P9" s="8">
        <v>1125316.3251238</v>
      </c>
      <c r="Q9" s="8">
        <v>1251425.1229798163</v>
      </c>
      <c r="R9" s="8">
        <v>1423472.1065512868</v>
      </c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</row>
    <row r="10" spans="1:228" s="5" customFormat="1" ht="13.8" x14ac:dyDescent="0.3">
      <c r="A10" s="7" t="s">
        <v>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65940.969213442993</v>
      </c>
      <c r="I10" s="8">
        <v>53560.569504801002</v>
      </c>
      <c r="J10" s="8">
        <v>42002.658138259001</v>
      </c>
      <c r="K10" s="8">
        <v>47010.320999536008</v>
      </c>
      <c r="L10" s="8">
        <v>85070.41460739098</v>
      </c>
      <c r="M10" s="8">
        <v>102225.482915803</v>
      </c>
      <c r="N10" s="64">
        <v>107075.92288294902</v>
      </c>
      <c r="O10" s="52"/>
      <c r="P10" s="8">
        <v>0</v>
      </c>
      <c r="Q10" s="8">
        <v>119501.538718244</v>
      </c>
      <c r="R10" s="8">
        <v>276308.87666098907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</row>
    <row r="11" spans="1:228" s="5" customFormat="1" ht="13.8" x14ac:dyDescent="0.3">
      <c r="A11" s="7" t="s">
        <v>0</v>
      </c>
      <c r="B11" s="8">
        <v>140600</v>
      </c>
      <c r="C11" s="8">
        <v>123428.0428356</v>
      </c>
      <c r="D11" s="8">
        <v>102733.27329870001</v>
      </c>
      <c r="E11" s="8">
        <v>111792</v>
      </c>
      <c r="F11" s="8">
        <v>134554</v>
      </c>
      <c r="G11" s="8">
        <v>173354.19950872799</v>
      </c>
      <c r="H11" s="8">
        <v>145696.51297886597</v>
      </c>
      <c r="I11" s="8">
        <v>177262.74761810308</v>
      </c>
      <c r="J11" s="8">
        <v>190424.85251249769</v>
      </c>
      <c r="K11" s="8">
        <v>184056.20524242768</v>
      </c>
      <c r="L11" s="8">
        <v>276854.81497120799</v>
      </c>
      <c r="M11" s="8">
        <v>290981.90726637794</v>
      </c>
      <c r="N11" s="64">
        <v>276712.62851884298</v>
      </c>
      <c r="O11" s="52"/>
      <c r="P11" s="8">
        <v>478553.26001100003</v>
      </c>
      <c r="Q11" s="8">
        <v>630866.46216292202</v>
      </c>
      <c r="R11" s="8">
        <v>942317.34470251133</v>
      </c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</row>
    <row r="12" spans="1:228" s="5" customFormat="1" ht="13.8" x14ac:dyDescent="0.3">
      <c r="A12" s="31" t="s">
        <v>6</v>
      </c>
      <c r="B12" s="32">
        <v>843565</v>
      </c>
      <c r="C12" s="32">
        <v>840537.62830107904</v>
      </c>
      <c r="D12" s="32">
        <v>814598.29416168004</v>
      </c>
      <c r="E12" s="32">
        <v>1040530</v>
      </c>
      <c r="F12" s="32">
        <v>945733</v>
      </c>
      <c r="G12" s="32">
        <v>1055227.7740156057</v>
      </c>
      <c r="H12" s="32">
        <v>1112029.6933737332</v>
      </c>
      <c r="I12" s="32">
        <v>1297142.3708759665</v>
      </c>
      <c r="J12" s="32">
        <v>1173825.3869295698</v>
      </c>
      <c r="K12" s="32">
        <v>1177235.9553072567</v>
      </c>
      <c r="L12" s="32">
        <v>1314105.9932545859</v>
      </c>
      <c r="M12" s="32">
        <v>1524881.9599868341</v>
      </c>
      <c r="N12" s="32">
        <v>1439748.0847416145</v>
      </c>
      <c r="O12" s="52"/>
      <c r="P12" s="32">
        <v>3539231.4997945698</v>
      </c>
      <c r="Q12" s="32">
        <v>4410136.4499556907</v>
      </c>
      <c r="R12" s="32">
        <v>5190049.2954782471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</row>
    <row r="13" spans="1:228" x14ac:dyDescent="0.3">
      <c r="A13" s="11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2"/>
      <c r="P13" s="57"/>
      <c r="Q13" s="57"/>
      <c r="R13" s="57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228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52"/>
      <c r="P14" s="11"/>
      <c r="Q14" s="11"/>
      <c r="R14" s="11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228" s="3" customFormat="1" ht="15.6" x14ac:dyDescent="0.3">
      <c r="A15" s="9" t="s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52"/>
      <c r="P15" s="6"/>
      <c r="Q15" s="6"/>
      <c r="R15" s="6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</row>
    <row r="16" spans="1:228" s="5" customFormat="1" ht="13.8" x14ac:dyDescent="0.3">
      <c r="A16" s="7" t="s">
        <v>1</v>
      </c>
      <c r="B16" s="8">
        <v>83708</v>
      </c>
      <c r="C16" s="8">
        <v>89302.568529699987</v>
      </c>
      <c r="D16" s="8">
        <v>82218</v>
      </c>
      <c r="E16" s="8">
        <v>95728</v>
      </c>
      <c r="F16" s="8">
        <v>88350</v>
      </c>
      <c r="G16" s="8">
        <v>91707.803110855602</v>
      </c>
      <c r="H16" s="8">
        <v>92952.001172550372</v>
      </c>
      <c r="I16" s="8">
        <v>108894.01824851606</v>
      </c>
      <c r="J16" s="8">
        <v>96338.885145908353</v>
      </c>
      <c r="K16" s="8">
        <v>90068.422692089021</v>
      </c>
      <c r="L16" s="8">
        <v>89736.196644841708</v>
      </c>
      <c r="M16" s="8">
        <v>99672.933321848643</v>
      </c>
      <c r="N16" s="64">
        <v>102442.07633888219</v>
      </c>
      <c r="O16" s="52"/>
      <c r="P16" s="8">
        <v>350956.57623729989</v>
      </c>
      <c r="Q16" s="8">
        <v>381904.17708949401</v>
      </c>
      <c r="R16" s="8">
        <v>375816.43780468748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</row>
    <row r="17" spans="1:1021 1033:2041 2053:3061 3073:4093 4105:5113 5125:6133 6145:7165 7177:8185 8197:9205 9217:10237 10249:11257 11269:12277 12289:13309 13321:14329 14341:15349 15361:16369" s="5" customFormat="1" ht="13.8" x14ac:dyDescent="0.3">
      <c r="A17" s="7" t="s">
        <v>2</v>
      </c>
      <c r="B17" s="8">
        <v>43545</v>
      </c>
      <c r="C17" s="8">
        <v>50723.979620471029</v>
      </c>
      <c r="D17" s="8">
        <v>48450</v>
      </c>
      <c r="E17" s="8">
        <v>75885</v>
      </c>
      <c r="F17" s="8">
        <v>79650</v>
      </c>
      <c r="G17" s="8">
        <v>92662.578948879556</v>
      </c>
      <c r="H17" s="8">
        <v>90608.499341407238</v>
      </c>
      <c r="I17" s="8">
        <v>97153.815305831755</v>
      </c>
      <c r="J17" s="8">
        <v>86547.033965526876</v>
      </c>
      <c r="K17" s="8">
        <v>87814.75557886211</v>
      </c>
      <c r="L17" s="8">
        <v>85663.209271886881</v>
      </c>
      <c r="M17" s="8">
        <v>101767.18376783823</v>
      </c>
      <c r="N17" s="64">
        <v>91252.267805220996</v>
      </c>
      <c r="O17" s="52"/>
      <c r="P17" s="8">
        <v>218603.19230928909</v>
      </c>
      <c r="Q17" s="8">
        <v>360094.03820871119</v>
      </c>
      <c r="R17" s="8">
        <v>361792.18258411408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</row>
    <row r="18" spans="1:1021 1033:2041 2053:3061 3073:4093 4105:5113 5125:6133 6145:7165 7177:8185 8197:9205 9217:10237 10249:11257 11269:12277 12289:13309 13321:14329 14341:15349 15361:16369" s="5" customFormat="1" ht="13.8" x14ac:dyDescent="0.3">
      <c r="A18" s="7" t="s">
        <v>3</v>
      </c>
      <c r="B18" s="8">
        <v>69190</v>
      </c>
      <c r="C18" s="8">
        <v>67806.787615999972</v>
      </c>
      <c r="D18" s="8">
        <v>65229</v>
      </c>
      <c r="E18" s="8">
        <v>74236</v>
      </c>
      <c r="F18" s="8">
        <v>62998</v>
      </c>
      <c r="G18" s="8">
        <v>67861.426013110336</v>
      </c>
      <c r="H18" s="8">
        <v>69144.866851829327</v>
      </c>
      <c r="I18" s="8">
        <v>85670.484128592187</v>
      </c>
      <c r="J18" s="8">
        <v>80237.775965176421</v>
      </c>
      <c r="K18" s="8">
        <v>78892.522125734438</v>
      </c>
      <c r="L18" s="8">
        <v>71386.303452989159</v>
      </c>
      <c r="M18" s="8">
        <v>86662.732102722788</v>
      </c>
      <c r="N18" s="64">
        <v>88568.468213530752</v>
      </c>
      <c r="O18" s="52"/>
      <c r="P18" s="8">
        <v>276461.84225800022</v>
      </c>
      <c r="Q18" s="8">
        <v>285685.66075228661</v>
      </c>
      <c r="R18" s="8">
        <v>317179.33364662278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</row>
    <row r="19" spans="1:1021 1033:2041 2053:3061 3073:4093 4105:5113 5125:6133 6145:7165 7177:8185 8197:9205 9217:10237 10249:11257 11269:12277 12289:13309 13321:14329 14341:15349 15361:16369" s="5" customFormat="1" ht="13.8" x14ac:dyDescent="0.3">
      <c r="A19" s="7" t="s">
        <v>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57794.890797155997</v>
      </c>
      <c r="I19" s="8">
        <v>51142.377359757003</v>
      </c>
      <c r="J19" s="8">
        <v>37481.659716328002</v>
      </c>
      <c r="K19" s="8">
        <v>41956.284365723004</v>
      </c>
      <c r="L19" s="8">
        <v>76579.710768114979</v>
      </c>
      <c r="M19" s="8">
        <v>90576.345250732003</v>
      </c>
      <c r="N19" s="64">
        <v>89680.065169738009</v>
      </c>
      <c r="O19" s="52"/>
      <c r="P19" s="8">
        <v>0</v>
      </c>
      <c r="Q19" s="8">
        <v>108937.26815691299</v>
      </c>
      <c r="R19" s="8">
        <v>246594.00010089806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</row>
    <row r="20" spans="1:1021 1033:2041 2053:3061 3073:4093 4105:5113 5125:6133 6145:7165 7177:8185 8197:9205 9217:10237 10249:11257 11269:12277 12289:13309 13321:14329 14341:15349 15361:16369" s="5" customFormat="1" ht="13.8" x14ac:dyDescent="0.3">
      <c r="A20" s="7" t="s">
        <v>0</v>
      </c>
      <c r="B20" s="8">
        <v>12477</v>
      </c>
      <c r="C20" s="8">
        <v>12564.953040099988</v>
      </c>
      <c r="D20" s="8">
        <v>11178</v>
      </c>
      <c r="E20" s="8">
        <v>16978</v>
      </c>
      <c r="F20" s="8">
        <v>15986</v>
      </c>
      <c r="G20" s="8">
        <v>15979.362310864948</v>
      </c>
      <c r="H20" s="8">
        <v>14774.51619404399</v>
      </c>
      <c r="I20" s="8">
        <v>17079.071963351576</v>
      </c>
      <c r="J20" s="8">
        <v>21204.393045688113</v>
      </c>
      <c r="K20" s="8">
        <v>17846.181641637697</v>
      </c>
      <c r="L20" s="8">
        <v>23099.031299562488</v>
      </c>
      <c r="M20" s="8">
        <v>21337.548077775846</v>
      </c>
      <c r="N20" s="64">
        <v>26469.882792948985</v>
      </c>
      <c r="O20" s="52"/>
      <c r="P20" s="8">
        <v>53197.981409000051</v>
      </c>
      <c r="Q20" s="8">
        <v>63808.110946653578</v>
      </c>
      <c r="R20" s="8">
        <v>83486.828094664175</v>
      </c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</row>
    <row r="21" spans="1:1021 1033:2041 2053:3061 3073:4093 4105:5113 5125:6133 6145:7165 7177:8185 8197:9205 9217:10237 10249:11257 11269:12277 12289:13309 13321:14329 14341:15349 15361:16369" s="32" customFormat="1" ht="13.8" x14ac:dyDescent="0.3">
      <c r="A21" s="85" t="s">
        <v>6</v>
      </c>
      <c r="B21" s="32">
        <v>208920</v>
      </c>
      <c r="C21" s="32">
        <v>220398.28880627098</v>
      </c>
      <c r="D21" s="32">
        <v>207075</v>
      </c>
      <c r="E21" s="32">
        <v>262827</v>
      </c>
      <c r="F21" s="32">
        <v>246984</v>
      </c>
      <c r="G21" s="32">
        <v>268211.17038371053</v>
      </c>
      <c r="H21" s="32">
        <v>325274.77435698698</v>
      </c>
      <c r="I21" s="32">
        <v>359939.76700604893</v>
      </c>
      <c r="J21" s="32">
        <v>321809.4218686276</v>
      </c>
      <c r="K21" s="32">
        <v>316578.16640404629</v>
      </c>
      <c r="L21" s="32">
        <v>346464.45143739524</v>
      </c>
      <c r="M21" s="32">
        <v>400016.74252091767</v>
      </c>
      <c r="N21" s="32">
        <v>398412.76032032073</v>
      </c>
      <c r="O21" s="52"/>
      <c r="P21" s="32">
        <v>899219.59221358947</v>
      </c>
      <c r="Q21" s="32">
        <v>1200429.2908460102</v>
      </c>
      <c r="R21" s="32">
        <v>1384868.7822309874</v>
      </c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46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46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46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46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46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46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46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46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46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46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46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46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46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46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46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31"/>
      <c r="IG21" s="31"/>
      <c r="IS21" s="31"/>
      <c r="JE21" s="31"/>
      <c r="JQ21" s="31"/>
      <c r="KC21" s="31"/>
      <c r="KO21" s="31"/>
      <c r="LA21" s="31"/>
      <c r="LM21" s="31"/>
      <c r="LY21" s="31"/>
      <c r="MK21" s="31"/>
      <c r="MW21" s="31"/>
      <c r="NI21" s="31"/>
      <c r="NU21" s="31"/>
      <c r="OG21" s="31"/>
      <c r="OS21" s="31"/>
      <c r="PE21" s="31"/>
      <c r="PQ21" s="31"/>
      <c r="QC21" s="31"/>
      <c r="QO21" s="31"/>
      <c r="RA21" s="31"/>
      <c r="RM21" s="31"/>
      <c r="RY21" s="31"/>
      <c r="SK21" s="31"/>
      <c r="SW21" s="31"/>
      <c r="TI21" s="31"/>
      <c r="TU21" s="31"/>
      <c r="UG21" s="31"/>
      <c r="US21" s="31"/>
      <c r="VE21" s="31"/>
      <c r="VQ21" s="31"/>
      <c r="WC21" s="31"/>
      <c r="WO21" s="31"/>
      <c r="XA21" s="31"/>
      <c r="XM21" s="31"/>
      <c r="XY21" s="31"/>
      <c r="YK21" s="31"/>
      <c r="YW21" s="31"/>
      <c r="ZI21" s="31"/>
      <c r="ZU21" s="31"/>
      <c r="AAG21" s="31"/>
      <c r="AAS21" s="31"/>
      <c r="ABE21" s="31"/>
      <c r="ABQ21" s="31"/>
      <c r="ACC21" s="31"/>
      <c r="ACO21" s="31"/>
      <c r="ADA21" s="31"/>
      <c r="ADM21" s="31"/>
      <c r="ADY21" s="31"/>
      <c r="AEK21" s="31"/>
      <c r="AEW21" s="31"/>
      <c r="AFI21" s="31"/>
      <c r="AFU21" s="31"/>
      <c r="AGG21" s="31"/>
      <c r="AGS21" s="31"/>
      <c r="AHE21" s="31"/>
      <c r="AHQ21" s="31"/>
      <c r="AIC21" s="31"/>
      <c r="AIO21" s="31"/>
      <c r="AJA21" s="31"/>
      <c r="AJM21" s="31"/>
      <c r="AJY21" s="31"/>
      <c r="AKK21" s="31"/>
      <c r="AKW21" s="31"/>
      <c r="ALI21" s="31"/>
      <c r="ALU21" s="31"/>
      <c r="AMG21" s="31"/>
      <c r="AMS21" s="31"/>
      <c r="ANE21" s="31"/>
      <c r="ANQ21" s="31"/>
      <c r="AOC21" s="31"/>
      <c r="AOO21" s="31"/>
      <c r="APA21" s="31"/>
      <c r="APM21" s="31"/>
      <c r="APY21" s="31"/>
      <c r="AQK21" s="31"/>
      <c r="AQW21" s="31"/>
      <c r="ARI21" s="31"/>
      <c r="ARU21" s="31"/>
      <c r="ASG21" s="31"/>
      <c r="ASS21" s="31"/>
      <c r="ATE21" s="31"/>
      <c r="ATQ21" s="31"/>
      <c r="AUC21" s="31"/>
      <c r="AUO21" s="31"/>
      <c r="AVA21" s="31"/>
      <c r="AVM21" s="31"/>
      <c r="AVY21" s="31"/>
      <c r="AWK21" s="31"/>
      <c r="AWW21" s="31"/>
      <c r="AXI21" s="31"/>
      <c r="AXU21" s="31"/>
      <c r="AYG21" s="31"/>
      <c r="AYS21" s="31"/>
      <c r="AZE21" s="31"/>
      <c r="AZQ21" s="31"/>
      <c r="BAC21" s="31"/>
      <c r="BAO21" s="31"/>
      <c r="BBA21" s="31"/>
      <c r="BBM21" s="31"/>
      <c r="BBY21" s="31"/>
      <c r="BCK21" s="31"/>
      <c r="BCW21" s="31"/>
      <c r="BDI21" s="31"/>
      <c r="BDU21" s="31"/>
      <c r="BEG21" s="31"/>
      <c r="BES21" s="31"/>
      <c r="BFE21" s="31"/>
      <c r="BFQ21" s="31"/>
      <c r="BGC21" s="31"/>
      <c r="BGO21" s="31"/>
      <c r="BHA21" s="31"/>
      <c r="BHM21" s="31"/>
      <c r="BHY21" s="31"/>
      <c r="BIK21" s="31"/>
      <c r="BIW21" s="31"/>
      <c r="BJI21" s="31"/>
      <c r="BJU21" s="31"/>
      <c r="BKG21" s="31"/>
      <c r="BKS21" s="31"/>
      <c r="BLE21" s="31"/>
      <c r="BLQ21" s="31"/>
      <c r="BMC21" s="31"/>
      <c r="BMO21" s="31"/>
      <c r="BNA21" s="31"/>
      <c r="BNM21" s="31"/>
      <c r="BNY21" s="31"/>
      <c r="BOK21" s="31"/>
      <c r="BOW21" s="31"/>
      <c r="BPI21" s="31"/>
      <c r="BPU21" s="31"/>
      <c r="BQG21" s="31"/>
      <c r="BQS21" s="31"/>
      <c r="BRE21" s="31"/>
      <c r="BRQ21" s="31"/>
      <c r="BSC21" s="31"/>
      <c r="BSO21" s="31"/>
      <c r="BTA21" s="31"/>
      <c r="BTM21" s="31"/>
      <c r="BTY21" s="31"/>
      <c r="BUK21" s="31"/>
      <c r="BUW21" s="31"/>
      <c r="BVI21" s="31"/>
      <c r="BVU21" s="31"/>
      <c r="BWG21" s="31"/>
      <c r="BWS21" s="31"/>
      <c r="BXE21" s="31"/>
      <c r="BXQ21" s="31"/>
      <c r="BYC21" s="31"/>
      <c r="BYO21" s="31"/>
      <c r="BZA21" s="31"/>
      <c r="BZM21" s="31"/>
      <c r="BZY21" s="31"/>
      <c r="CAK21" s="31"/>
      <c r="CAW21" s="31"/>
      <c r="CBI21" s="31"/>
      <c r="CBU21" s="31"/>
      <c r="CCG21" s="31"/>
      <c r="CCS21" s="31"/>
      <c r="CDE21" s="31"/>
      <c r="CDQ21" s="31"/>
      <c r="CEC21" s="31"/>
      <c r="CEO21" s="31"/>
      <c r="CFA21" s="31"/>
      <c r="CFM21" s="31"/>
      <c r="CFY21" s="31"/>
      <c r="CGK21" s="31"/>
      <c r="CGW21" s="31"/>
      <c r="CHI21" s="31"/>
      <c r="CHU21" s="31"/>
      <c r="CIG21" s="31"/>
      <c r="CIS21" s="31"/>
      <c r="CJE21" s="31"/>
      <c r="CJQ21" s="31"/>
      <c r="CKC21" s="31"/>
      <c r="CKO21" s="31"/>
      <c r="CLA21" s="31"/>
      <c r="CLM21" s="31"/>
      <c r="CLY21" s="31"/>
      <c r="CMK21" s="31"/>
      <c r="CMW21" s="31"/>
      <c r="CNI21" s="31"/>
      <c r="CNU21" s="31"/>
      <c r="COG21" s="31"/>
      <c r="COS21" s="31"/>
      <c r="CPE21" s="31"/>
      <c r="CPQ21" s="31"/>
      <c r="CQC21" s="31"/>
      <c r="CQO21" s="31"/>
      <c r="CRA21" s="31"/>
      <c r="CRM21" s="31"/>
      <c r="CRY21" s="31"/>
      <c r="CSK21" s="31"/>
      <c r="CSW21" s="31"/>
      <c r="CTI21" s="31"/>
      <c r="CTU21" s="31"/>
      <c r="CUG21" s="31"/>
      <c r="CUS21" s="31"/>
      <c r="CVE21" s="31"/>
      <c r="CVQ21" s="31"/>
      <c r="CWC21" s="31"/>
      <c r="CWO21" s="31"/>
      <c r="CXA21" s="31"/>
      <c r="CXM21" s="31"/>
      <c r="CXY21" s="31"/>
      <c r="CYK21" s="31"/>
      <c r="CYW21" s="31"/>
      <c r="CZI21" s="31"/>
      <c r="CZU21" s="31"/>
      <c r="DAG21" s="31"/>
      <c r="DAS21" s="31"/>
      <c r="DBE21" s="31"/>
      <c r="DBQ21" s="31"/>
      <c r="DCC21" s="31"/>
      <c r="DCO21" s="31"/>
      <c r="DDA21" s="31"/>
      <c r="DDM21" s="31"/>
      <c r="DDY21" s="31"/>
      <c r="DEK21" s="31"/>
      <c r="DEW21" s="31"/>
      <c r="DFI21" s="31"/>
      <c r="DFU21" s="31"/>
      <c r="DGG21" s="31"/>
      <c r="DGS21" s="31"/>
      <c r="DHE21" s="31"/>
      <c r="DHQ21" s="31"/>
      <c r="DIC21" s="31"/>
      <c r="DIO21" s="31"/>
      <c r="DJA21" s="31"/>
      <c r="DJM21" s="31"/>
      <c r="DJY21" s="31"/>
      <c r="DKK21" s="31"/>
      <c r="DKW21" s="31"/>
      <c r="DLI21" s="31"/>
      <c r="DLU21" s="31"/>
      <c r="DMG21" s="31"/>
      <c r="DMS21" s="31"/>
      <c r="DNE21" s="31"/>
      <c r="DNQ21" s="31"/>
      <c r="DOC21" s="31"/>
      <c r="DOO21" s="31"/>
      <c r="DPA21" s="31"/>
      <c r="DPM21" s="31"/>
      <c r="DPY21" s="31"/>
      <c r="DQK21" s="31"/>
      <c r="DQW21" s="31"/>
      <c r="DRI21" s="31"/>
      <c r="DRU21" s="31"/>
      <c r="DSG21" s="31"/>
      <c r="DSS21" s="31"/>
      <c r="DTE21" s="31"/>
      <c r="DTQ21" s="31"/>
      <c r="DUC21" s="31"/>
      <c r="DUO21" s="31"/>
      <c r="DVA21" s="31"/>
      <c r="DVM21" s="31"/>
      <c r="DVY21" s="31"/>
      <c r="DWK21" s="31"/>
      <c r="DWW21" s="31"/>
      <c r="DXI21" s="31"/>
      <c r="DXU21" s="31"/>
      <c r="DYG21" s="31"/>
      <c r="DYS21" s="31"/>
      <c r="DZE21" s="31"/>
      <c r="DZQ21" s="31"/>
      <c r="EAC21" s="31"/>
      <c r="EAO21" s="31"/>
      <c r="EBA21" s="31"/>
      <c r="EBM21" s="31"/>
      <c r="EBY21" s="31"/>
      <c r="ECK21" s="31"/>
      <c r="ECW21" s="31"/>
      <c r="EDI21" s="31"/>
      <c r="EDU21" s="31"/>
      <c r="EEG21" s="31"/>
      <c r="EES21" s="31"/>
      <c r="EFE21" s="31"/>
      <c r="EFQ21" s="31"/>
      <c r="EGC21" s="31"/>
      <c r="EGO21" s="31"/>
      <c r="EHA21" s="31"/>
      <c r="EHM21" s="31"/>
      <c r="EHY21" s="31"/>
      <c r="EIK21" s="31"/>
      <c r="EIW21" s="31"/>
      <c r="EJI21" s="31"/>
      <c r="EJU21" s="31"/>
      <c r="EKG21" s="31"/>
      <c r="EKS21" s="31"/>
      <c r="ELE21" s="31"/>
      <c r="ELQ21" s="31"/>
      <c r="EMC21" s="31"/>
      <c r="EMO21" s="31"/>
      <c r="ENA21" s="31"/>
      <c r="ENM21" s="31"/>
      <c r="ENY21" s="31"/>
      <c r="EOK21" s="31"/>
      <c r="EOW21" s="31"/>
      <c r="EPI21" s="31"/>
      <c r="EPU21" s="31"/>
      <c r="EQG21" s="31"/>
      <c r="EQS21" s="31"/>
      <c r="ERE21" s="31"/>
      <c r="ERQ21" s="31"/>
      <c r="ESC21" s="31"/>
      <c r="ESO21" s="31"/>
      <c r="ETA21" s="31"/>
      <c r="ETM21" s="31"/>
      <c r="ETY21" s="31"/>
      <c r="EUK21" s="31"/>
      <c r="EUW21" s="31"/>
      <c r="EVI21" s="31"/>
      <c r="EVU21" s="31"/>
      <c r="EWG21" s="31"/>
      <c r="EWS21" s="31"/>
      <c r="EXE21" s="31"/>
      <c r="EXQ21" s="31"/>
      <c r="EYC21" s="31"/>
      <c r="EYO21" s="31"/>
      <c r="EZA21" s="31"/>
      <c r="EZM21" s="31"/>
      <c r="EZY21" s="31"/>
      <c r="FAK21" s="31"/>
      <c r="FAW21" s="31"/>
      <c r="FBI21" s="31"/>
      <c r="FBU21" s="31"/>
      <c r="FCG21" s="31"/>
      <c r="FCS21" s="31"/>
      <c r="FDE21" s="31"/>
      <c r="FDQ21" s="31"/>
      <c r="FEC21" s="31"/>
      <c r="FEO21" s="31"/>
      <c r="FFA21" s="31"/>
      <c r="FFM21" s="31"/>
      <c r="FFY21" s="31"/>
      <c r="FGK21" s="31"/>
      <c r="FGW21" s="31"/>
      <c r="FHI21" s="31"/>
      <c r="FHU21" s="31"/>
      <c r="FIG21" s="31"/>
      <c r="FIS21" s="31"/>
      <c r="FJE21" s="31"/>
      <c r="FJQ21" s="31"/>
      <c r="FKC21" s="31"/>
      <c r="FKO21" s="31"/>
      <c r="FLA21" s="31"/>
      <c r="FLM21" s="31"/>
      <c r="FLY21" s="31"/>
      <c r="FMK21" s="31"/>
      <c r="FMW21" s="31"/>
      <c r="FNI21" s="31"/>
      <c r="FNU21" s="31"/>
      <c r="FOG21" s="31"/>
      <c r="FOS21" s="31"/>
      <c r="FPE21" s="31"/>
      <c r="FPQ21" s="31"/>
      <c r="FQC21" s="31"/>
      <c r="FQO21" s="31"/>
      <c r="FRA21" s="31"/>
      <c r="FRM21" s="31"/>
      <c r="FRY21" s="31"/>
      <c r="FSK21" s="31"/>
      <c r="FSW21" s="31"/>
      <c r="FTI21" s="31"/>
      <c r="FTU21" s="31"/>
      <c r="FUG21" s="31"/>
      <c r="FUS21" s="31"/>
      <c r="FVE21" s="31"/>
      <c r="FVQ21" s="31"/>
      <c r="FWC21" s="31"/>
      <c r="FWO21" s="31"/>
      <c r="FXA21" s="31"/>
      <c r="FXM21" s="31"/>
      <c r="FXY21" s="31"/>
      <c r="FYK21" s="31"/>
      <c r="FYW21" s="31"/>
      <c r="FZI21" s="31"/>
      <c r="FZU21" s="31"/>
      <c r="GAG21" s="31"/>
      <c r="GAS21" s="31"/>
      <c r="GBE21" s="31"/>
      <c r="GBQ21" s="31"/>
      <c r="GCC21" s="31"/>
      <c r="GCO21" s="31"/>
      <c r="GDA21" s="31"/>
      <c r="GDM21" s="31"/>
      <c r="GDY21" s="31"/>
      <c r="GEK21" s="31"/>
      <c r="GEW21" s="31"/>
      <c r="GFI21" s="31"/>
      <c r="GFU21" s="31"/>
      <c r="GGG21" s="31"/>
      <c r="GGS21" s="31"/>
      <c r="GHE21" s="31"/>
      <c r="GHQ21" s="31"/>
      <c r="GIC21" s="31"/>
      <c r="GIO21" s="31"/>
      <c r="GJA21" s="31"/>
      <c r="GJM21" s="31"/>
      <c r="GJY21" s="31"/>
      <c r="GKK21" s="31"/>
      <c r="GKW21" s="31"/>
      <c r="GLI21" s="31"/>
      <c r="GLU21" s="31"/>
      <c r="GMG21" s="31"/>
      <c r="GMS21" s="31"/>
      <c r="GNE21" s="31"/>
      <c r="GNQ21" s="31"/>
      <c r="GOC21" s="31"/>
      <c r="GOO21" s="31"/>
      <c r="GPA21" s="31"/>
      <c r="GPM21" s="31"/>
      <c r="GPY21" s="31"/>
      <c r="GQK21" s="31"/>
      <c r="GQW21" s="31"/>
      <c r="GRI21" s="31"/>
      <c r="GRU21" s="31"/>
      <c r="GSG21" s="31"/>
      <c r="GSS21" s="31"/>
      <c r="GTE21" s="31"/>
      <c r="GTQ21" s="31"/>
      <c r="GUC21" s="31"/>
      <c r="GUO21" s="31"/>
      <c r="GVA21" s="31"/>
      <c r="GVM21" s="31"/>
      <c r="GVY21" s="31"/>
      <c r="GWK21" s="31"/>
      <c r="GWW21" s="31"/>
      <c r="GXI21" s="31"/>
      <c r="GXU21" s="31"/>
      <c r="GYG21" s="31"/>
      <c r="GYS21" s="31"/>
      <c r="GZE21" s="31"/>
      <c r="GZQ21" s="31"/>
      <c r="HAC21" s="31"/>
      <c r="HAO21" s="31"/>
      <c r="HBA21" s="31"/>
      <c r="HBM21" s="31"/>
      <c r="HBY21" s="31"/>
      <c r="HCK21" s="31"/>
      <c r="HCW21" s="31"/>
      <c r="HDI21" s="31"/>
      <c r="HDU21" s="31"/>
      <c r="HEG21" s="31"/>
      <c r="HES21" s="31"/>
      <c r="HFE21" s="31"/>
      <c r="HFQ21" s="31"/>
      <c r="HGC21" s="31"/>
      <c r="HGO21" s="31"/>
      <c r="HHA21" s="31"/>
      <c r="HHM21" s="31"/>
      <c r="HHY21" s="31"/>
      <c r="HIK21" s="31"/>
      <c r="HIW21" s="31"/>
      <c r="HJI21" s="31"/>
      <c r="HJU21" s="31"/>
      <c r="HKG21" s="31"/>
      <c r="HKS21" s="31"/>
      <c r="HLE21" s="31"/>
      <c r="HLQ21" s="31"/>
      <c r="HMC21" s="31"/>
      <c r="HMO21" s="31"/>
      <c r="HNA21" s="31"/>
      <c r="HNM21" s="31"/>
      <c r="HNY21" s="31"/>
      <c r="HOK21" s="31"/>
      <c r="HOW21" s="31"/>
      <c r="HPI21" s="31"/>
      <c r="HPU21" s="31"/>
      <c r="HQG21" s="31"/>
      <c r="HQS21" s="31"/>
      <c r="HRE21" s="31"/>
      <c r="HRQ21" s="31"/>
      <c r="HSC21" s="31"/>
      <c r="HSO21" s="31"/>
      <c r="HTA21" s="31"/>
      <c r="HTM21" s="31"/>
      <c r="HTY21" s="31"/>
      <c r="HUK21" s="31"/>
      <c r="HUW21" s="31"/>
      <c r="HVI21" s="31"/>
      <c r="HVU21" s="31"/>
      <c r="HWG21" s="31"/>
      <c r="HWS21" s="31"/>
      <c r="HXE21" s="31"/>
      <c r="HXQ21" s="31"/>
      <c r="HYC21" s="31"/>
      <c r="HYO21" s="31"/>
      <c r="HZA21" s="31"/>
      <c r="HZM21" s="31"/>
      <c r="HZY21" s="31"/>
      <c r="IAK21" s="31"/>
      <c r="IAW21" s="31"/>
      <c r="IBI21" s="31"/>
      <c r="IBU21" s="31"/>
      <c r="ICG21" s="31"/>
      <c r="ICS21" s="31"/>
      <c r="IDE21" s="31"/>
      <c r="IDQ21" s="31"/>
      <c r="IEC21" s="31"/>
      <c r="IEO21" s="31"/>
      <c r="IFA21" s="31"/>
      <c r="IFM21" s="31"/>
      <c r="IFY21" s="31"/>
      <c r="IGK21" s="31"/>
      <c r="IGW21" s="31"/>
      <c r="IHI21" s="31"/>
      <c r="IHU21" s="31"/>
      <c r="IIG21" s="31"/>
      <c r="IIS21" s="31"/>
      <c r="IJE21" s="31"/>
      <c r="IJQ21" s="31"/>
      <c r="IKC21" s="31"/>
      <c r="IKO21" s="31"/>
      <c r="ILA21" s="31"/>
      <c r="ILM21" s="31"/>
      <c r="ILY21" s="31"/>
      <c r="IMK21" s="31"/>
      <c r="IMW21" s="31"/>
      <c r="INI21" s="31"/>
      <c r="INU21" s="31"/>
      <c r="IOG21" s="31"/>
      <c r="IOS21" s="31"/>
      <c r="IPE21" s="31"/>
      <c r="IPQ21" s="31"/>
      <c r="IQC21" s="31"/>
      <c r="IQO21" s="31"/>
      <c r="IRA21" s="31"/>
      <c r="IRM21" s="31"/>
      <c r="IRY21" s="31"/>
      <c r="ISK21" s="31"/>
      <c r="ISW21" s="31"/>
      <c r="ITI21" s="31"/>
      <c r="ITU21" s="31"/>
      <c r="IUG21" s="31"/>
      <c r="IUS21" s="31"/>
      <c r="IVE21" s="31"/>
      <c r="IVQ21" s="31"/>
      <c r="IWC21" s="31"/>
      <c r="IWO21" s="31"/>
      <c r="IXA21" s="31"/>
      <c r="IXM21" s="31"/>
      <c r="IXY21" s="31"/>
      <c r="IYK21" s="31"/>
      <c r="IYW21" s="31"/>
      <c r="IZI21" s="31"/>
      <c r="IZU21" s="31"/>
      <c r="JAG21" s="31"/>
      <c r="JAS21" s="31"/>
      <c r="JBE21" s="31"/>
      <c r="JBQ21" s="31"/>
      <c r="JCC21" s="31"/>
      <c r="JCO21" s="31"/>
      <c r="JDA21" s="31"/>
      <c r="JDM21" s="31"/>
      <c r="JDY21" s="31"/>
      <c r="JEK21" s="31"/>
      <c r="JEW21" s="31"/>
      <c r="JFI21" s="31"/>
      <c r="JFU21" s="31"/>
      <c r="JGG21" s="31"/>
      <c r="JGS21" s="31"/>
      <c r="JHE21" s="31"/>
      <c r="JHQ21" s="31"/>
      <c r="JIC21" s="31"/>
      <c r="JIO21" s="31"/>
      <c r="JJA21" s="31"/>
      <c r="JJM21" s="31"/>
      <c r="JJY21" s="31"/>
      <c r="JKK21" s="31"/>
      <c r="JKW21" s="31"/>
      <c r="JLI21" s="31"/>
      <c r="JLU21" s="31"/>
      <c r="JMG21" s="31"/>
      <c r="JMS21" s="31"/>
      <c r="JNE21" s="31"/>
      <c r="JNQ21" s="31"/>
      <c r="JOC21" s="31"/>
      <c r="JOO21" s="31"/>
      <c r="JPA21" s="31"/>
      <c r="JPM21" s="31"/>
      <c r="JPY21" s="31"/>
      <c r="JQK21" s="31"/>
      <c r="JQW21" s="31"/>
      <c r="JRI21" s="31"/>
      <c r="JRU21" s="31"/>
      <c r="JSG21" s="31"/>
      <c r="JSS21" s="31"/>
      <c r="JTE21" s="31"/>
      <c r="JTQ21" s="31"/>
      <c r="JUC21" s="31"/>
      <c r="JUO21" s="31"/>
      <c r="JVA21" s="31"/>
      <c r="JVM21" s="31"/>
      <c r="JVY21" s="31"/>
      <c r="JWK21" s="31"/>
      <c r="JWW21" s="31"/>
      <c r="JXI21" s="31"/>
      <c r="JXU21" s="31"/>
      <c r="JYG21" s="31"/>
      <c r="JYS21" s="31"/>
      <c r="JZE21" s="31"/>
      <c r="JZQ21" s="31"/>
      <c r="KAC21" s="31"/>
      <c r="KAO21" s="31"/>
      <c r="KBA21" s="31"/>
      <c r="KBM21" s="31"/>
      <c r="KBY21" s="31"/>
      <c r="KCK21" s="31"/>
      <c r="KCW21" s="31"/>
      <c r="KDI21" s="31"/>
      <c r="KDU21" s="31"/>
      <c r="KEG21" s="31"/>
      <c r="KES21" s="31"/>
      <c r="KFE21" s="31"/>
      <c r="KFQ21" s="31"/>
      <c r="KGC21" s="31"/>
      <c r="KGO21" s="31"/>
      <c r="KHA21" s="31"/>
      <c r="KHM21" s="31"/>
      <c r="KHY21" s="31"/>
      <c r="KIK21" s="31"/>
      <c r="KIW21" s="31"/>
      <c r="KJI21" s="31"/>
      <c r="KJU21" s="31"/>
      <c r="KKG21" s="31"/>
      <c r="KKS21" s="31"/>
      <c r="KLE21" s="31"/>
      <c r="KLQ21" s="31"/>
      <c r="KMC21" s="31"/>
      <c r="KMO21" s="31"/>
      <c r="KNA21" s="31"/>
      <c r="KNM21" s="31"/>
      <c r="KNY21" s="31"/>
      <c r="KOK21" s="31"/>
      <c r="KOW21" s="31"/>
      <c r="KPI21" s="31"/>
      <c r="KPU21" s="31"/>
      <c r="KQG21" s="31"/>
      <c r="KQS21" s="31"/>
      <c r="KRE21" s="31"/>
      <c r="KRQ21" s="31"/>
      <c r="KSC21" s="31"/>
      <c r="KSO21" s="31"/>
      <c r="KTA21" s="31"/>
      <c r="KTM21" s="31"/>
      <c r="KTY21" s="31"/>
      <c r="KUK21" s="31"/>
      <c r="KUW21" s="31"/>
      <c r="KVI21" s="31"/>
      <c r="KVU21" s="31"/>
      <c r="KWG21" s="31"/>
      <c r="KWS21" s="31"/>
      <c r="KXE21" s="31"/>
      <c r="KXQ21" s="31"/>
      <c r="KYC21" s="31"/>
      <c r="KYO21" s="31"/>
      <c r="KZA21" s="31"/>
      <c r="KZM21" s="31"/>
      <c r="KZY21" s="31"/>
      <c r="LAK21" s="31"/>
      <c r="LAW21" s="31"/>
      <c r="LBI21" s="31"/>
      <c r="LBU21" s="31"/>
      <c r="LCG21" s="31"/>
      <c r="LCS21" s="31"/>
      <c r="LDE21" s="31"/>
      <c r="LDQ21" s="31"/>
      <c r="LEC21" s="31"/>
      <c r="LEO21" s="31"/>
      <c r="LFA21" s="31"/>
      <c r="LFM21" s="31"/>
      <c r="LFY21" s="31"/>
      <c r="LGK21" s="31"/>
      <c r="LGW21" s="31"/>
      <c r="LHI21" s="31"/>
      <c r="LHU21" s="31"/>
      <c r="LIG21" s="31"/>
      <c r="LIS21" s="31"/>
      <c r="LJE21" s="31"/>
      <c r="LJQ21" s="31"/>
      <c r="LKC21" s="31"/>
      <c r="LKO21" s="31"/>
      <c r="LLA21" s="31"/>
      <c r="LLM21" s="31"/>
      <c r="LLY21" s="31"/>
      <c r="LMK21" s="31"/>
      <c r="LMW21" s="31"/>
      <c r="LNI21" s="31"/>
      <c r="LNU21" s="31"/>
      <c r="LOG21" s="31"/>
      <c r="LOS21" s="31"/>
      <c r="LPE21" s="31"/>
      <c r="LPQ21" s="31"/>
      <c r="LQC21" s="31"/>
      <c r="LQO21" s="31"/>
      <c r="LRA21" s="31"/>
      <c r="LRM21" s="31"/>
      <c r="LRY21" s="31"/>
      <c r="LSK21" s="31"/>
      <c r="LSW21" s="31"/>
      <c r="LTI21" s="31"/>
      <c r="LTU21" s="31"/>
      <c r="LUG21" s="31"/>
      <c r="LUS21" s="31"/>
      <c r="LVE21" s="31"/>
      <c r="LVQ21" s="31"/>
      <c r="LWC21" s="31"/>
      <c r="LWO21" s="31"/>
      <c r="LXA21" s="31"/>
      <c r="LXM21" s="31"/>
      <c r="LXY21" s="31"/>
      <c r="LYK21" s="31"/>
      <c r="LYW21" s="31"/>
      <c r="LZI21" s="31"/>
      <c r="LZU21" s="31"/>
      <c r="MAG21" s="31"/>
      <c r="MAS21" s="31"/>
      <c r="MBE21" s="31"/>
      <c r="MBQ21" s="31"/>
      <c r="MCC21" s="31"/>
      <c r="MCO21" s="31"/>
      <c r="MDA21" s="31"/>
      <c r="MDM21" s="31"/>
      <c r="MDY21" s="31"/>
      <c r="MEK21" s="31"/>
      <c r="MEW21" s="31"/>
      <c r="MFI21" s="31"/>
      <c r="MFU21" s="31"/>
      <c r="MGG21" s="31"/>
      <c r="MGS21" s="31"/>
      <c r="MHE21" s="31"/>
      <c r="MHQ21" s="31"/>
      <c r="MIC21" s="31"/>
      <c r="MIO21" s="31"/>
      <c r="MJA21" s="31"/>
      <c r="MJM21" s="31"/>
      <c r="MJY21" s="31"/>
      <c r="MKK21" s="31"/>
      <c r="MKW21" s="31"/>
      <c r="MLI21" s="31"/>
      <c r="MLU21" s="31"/>
      <c r="MMG21" s="31"/>
      <c r="MMS21" s="31"/>
      <c r="MNE21" s="31"/>
      <c r="MNQ21" s="31"/>
      <c r="MOC21" s="31"/>
      <c r="MOO21" s="31"/>
      <c r="MPA21" s="31"/>
      <c r="MPM21" s="31"/>
      <c r="MPY21" s="31"/>
      <c r="MQK21" s="31"/>
      <c r="MQW21" s="31"/>
      <c r="MRI21" s="31"/>
      <c r="MRU21" s="31"/>
      <c r="MSG21" s="31"/>
      <c r="MSS21" s="31"/>
      <c r="MTE21" s="31"/>
      <c r="MTQ21" s="31"/>
      <c r="MUC21" s="31"/>
      <c r="MUO21" s="31"/>
      <c r="MVA21" s="31"/>
      <c r="MVM21" s="31"/>
      <c r="MVY21" s="31"/>
      <c r="MWK21" s="31"/>
      <c r="MWW21" s="31"/>
      <c r="MXI21" s="31"/>
      <c r="MXU21" s="31"/>
      <c r="MYG21" s="31"/>
      <c r="MYS21" s="31"/>
      <c r="MZE21" s="31"/>
      <c r="MZQ21" s="31"/>
      <c r="NAC21" s="31"/>
      <c r="NAO21" s="31"/>
      <c r="NBA21" s="31"/>
      <c r="NBM21" s="31"/>
      <c r="NBY21" s="31"/>
      <c r="NCK21" s="31"/>
      <c r="NCW21" s="31"/>
      <c r="NDI21" s="31"/>
      <c r="NDU21" s="31"/>
      <c r="NEG21" s="31"/>
      <c r="NES21" s="31"/>
      <c r="NFE21" s="31"/>
      <c r="NFQ21" s="31"/>
      <c r="NGC21" s="31"/>
      <c r="NGO21" s="31"/>
      <c r="NHA21" s="31"/>
      <c r="NHM21" s="31"/>
      <c r="NHY21" s="31"/>
      <c r="NIK21" s="31"/>
      <c r="NIW21" s="31"/>
      <c r="NJI21" s="31"/>
      <c r="NJU21" s="31"/>
      <c r="NKG21" s="31"/>
      <c r="NKS21" s="31"/>
      <c r="NLE21" s="31"/>
      <c r="NLQ21" s="31"/>
      <c r="NMC21" s="31"/>
      <c r="NMO21" s="31"/>
      <c r="NNA21" s="31"/>
      <c r="NNM21" s="31"/>
      <c r="NNY21" s="31"/>
      <c r="NOK21" s="31"/>
      <c r="NOW21" s="31"/>
      <c r="NPI21" s="31"/>
      <c r="NPU21" s="31"/>
      <c r="NQG21" s="31"/>
      <c r="NQS21" s="31"/>
      <c r="NRE21" s="31"/>
      <c r="NRQ21" s="31"/>
      <c r="NSC21" s="31"/>
      <c r="NSO21" s="31"/>
      <c r="NTA21" s="31"/>
      <c r="NTM21" s="31"/>
      <c r="NTY21" s="31"/>
      <c r="NUK21" s="31"/>
      <c r="NUW21" s="31"/>
      <c r="NVI21" s="31"/>
      <c r="NVU21" s="31"/>
      <c r="NWG21" s="31"/>
      <c r="NWS21" s="31"/>
      <c r="NXE21" s="31"/>
      <c r="NXQ21" s="31"/>
      <c r="NYC21" s="31"/>
      <c r="NYO21" s="31"/>
      <c r="NZA21" s="31"/>
      <c r="NZM21" s="31"/>
      <c r="NZY21" s="31"/>
      <c r="OAK21" s="31"/>
      <c r="OAW21" s="31"/>
      <c r="OBI21" s="31"/>
      <c r="OBU21" s="31"/>
      <c r="OCG21" s="31"/>
      <c r="OCS21" s="31"/>
      <c r="ODE21" s="31"/>
      <c r="ODQ21" s="31"/>
      <c r="OEC21" s="31"/>
      <c r="OEO21" s="31"/>
      <c r="OFA21" s="31"/>
      <c r="OFM21" s="31"/>
      <c r="OFY21" s="31"/>
      <c r="OGK21" s="31"/>
      <c r="OGW21" s="31"/>
      <c r="OHI21" s="31"/>
      <c r="OHU21" s="31"/>
      <c r="OIG21" s="31"/>
      <c r="OIS21" s="31"/>
      <c r="OJE21" s="31"/>
      <c r="OJQ21" s="31"/>
      <c r="OKC21" s="31"/>
      <c r="OKO21" s="31"/>
      <c r="OLA21" s="31"/>
      <c r="OLM21" s="31"/>
      <c r="OLY21" s="31"/>
      <c r="OMK21" s="31"/>
      <c r="OMW21" s="31"/>
      <c r="ONI21" s="31"/>
      <c r="ONU21" s="31"/>
      <c r="OOG21" s="31"/>
      <c r="OOS21" s="31"/>
      <c r="OPE21" s="31"/>
      <c r="OPQ21" s="31"/>
      <c r="OQC21" s="31"/>
      <c r="OQO21" s="31"/>
      <c r="ORA21" s="31"/>
      <c r="ORM21" s="31"/>
      <c r="ORY21" s="31"/>
      <c r="OSK21" s="31"/>
      <c r="OSW21" s="31"/>
      <c r="OTI21" s="31"/>
      <c r="OTU21" s="31"/>
      <c r="OUG21" s="31"/>
      <c r="OUS21" s="31"/>
      <c r="OVE21" s="31"/>
      <c r="OVQ21" s="31"/>
      <c r="OWC21" s="31"/>
      <c r="OWO21" s="31"/>
      <c r="OXA21" s="31"/>
      <c r="OXM21" s="31"/>
      <c r="OXY21" s="31"/>
      <c r="OYK21" s="31"/>
      <c r="OYW21" s="31"/>
      <c r="OZI21" s="31"/>
      <c r="OZU21" s="31"/>
      <c r="PAG21" s="31"/>
      <c r="PAS21" s="31"/>
      <c r="PBE21" s="31"/>
      <c r="PBQ21" s="31"/>
      <c r="PCC21" s="31"/>
      <c r="PCO21" s="31"/>
      <c r="PDA21" s="31"/>
      <c r="PDM21" s="31"/>
      <c r="PDY21" s="31"/>
      <c r="PEK21" s="31"/>
      <c r="PEW21" s="31"/>
      <c r="PFI21" s="31"/>
      <c r="PFU21" s="31"/>
      <c r="PGG21" s="31"/>
      <c r="PGS21" s="31"/>
      <c r="PHE21" s="31"/>
      <c r="PHQ21" s="31"/>
      <c r="PIC21" s="31"/>
      <c r="PIO21" s="31"/>
      <c r="PJA21" s="31"/>
      <c r="PJM21" s="31"/>
      <c r="PJY21" s="31"/>
      <c r="PKK21" s="31"/>
      <c r="PKW21" s="31"/>
      <c r="PLI21" s="31"/>
      <c r="PLU21" s="31"/>
      <c r="PMG21" s="31"/>
      <c r="PMS21" s="31"/>
      <c r="PNE21" s="31"/>
      <c r="PNQ21" s="31"/>
      <c r="POC21" s="31"/>
      <c r="POO21" s="31"/>
      <c r="PPA21" s="31"/>
      <c r="PPM21" s="31"/>
      <c r="PPY21" s="31"/>
      <c r="PQK21" s="31"/>
      <c r="PQW21" s="31"/>
      <c r="PRI21" s="31"/>
      <c r="PRU21" s="31"/>
      <c r="PSG21" s="31"/>
      <c r="PSS21" s="31"/>
      <c r="PTE21" s="31"/>
      <c r="PTQ21" s="31"/>
      <c r="PUC21" s="31"/>
      <c r="PUO21" s="31"/>
      <c r="PVA21" s="31"/>
      <c r="PVM21" s="31"/>
      <c r="PVY21" s="31"/>
      <c r="PWK21" s="31"/>
      <c r="PWW21" s="31"/>
      <c r="PXI21" s="31"/>
      <c r="PXU21" s="31"/>
      <c r="PYG21" s="31"/>
      <c r="PYS21" s="31"/>
      <c r="PZE21" s="31"/>
      <c r="PZQ21" s="31"/>
      <c r="QAC21" s="31"/>
      <c r="QAO21" s="31"/>
      <c r="QBA21" s="31"/>
      <c r="QBM21" s="31"/>
      <c r="QBY21" s="31"/>
      <c r="QCK21" s="31"/>
      <c r="QCW21" s="31"/>
      <c r="QDI21" s="31"/>
      <c r="QDU21" s="31"/>
      <c r="QEG21" s="31"/>
      <c r="QES21" s="31"/>
      <c r="QFE21" s="31"/>
      <c r="QFQ21" s="31"/>
      <c r="QGC21" s="31"/>
      <c r="QGO21" s="31"/>
      <c r="QHA21" s="31"/>
      <c r="QHM21" s="31"/>
      <c r="QHY21" s="31"/>
      <c r="QIK21" s="31"/>
      <c r="QIW21" s="31"/>
      <c r="QJI21" s="31"/>
      <c r="QJU21" s="31"/>
      <c r="QKG21" s="31"/>
      <c r="QKS21" s="31"/>
      <c r="QLE21" s="31"/>
      <c r="QLQ21" s="31"/>
      <c r="QMC21" s="31"/>
      <c r="QMO21" s="31"/>
      <c r="QNA21" s="31"/>
      <c r="QNM21" s="31"/>
      <c r="QNY21" s="31"/>
      <c r="QOK21" s="31"/>
      <c r="QOW21" s="31"/>
      <c r="QPI21" s="31"/>
      <c r="QPU21" s="31"/>
      <c r="QQG21" s="31"/>
      <c r="QQS21" s="31"/>
      <c r="QRE21" s="31"/>
      <c r="QRQ21" s="31"/>
      <c r="QSC21" s="31"/>
      <c r="QSO21" s="31"/>
      <c r="QTA21" s="31"/>
      <c r="QTM21" s="31"/>
      <c r="QTY21" s="31"/>
      <c r="QUK21" s="31"/>
      <c r="QUW21" s="31"/>
      <c r="QVI21" s="31"/>
      <c r="QVU21" s="31"/>
      <c r="QWG21" s="31"/>
      <c r="QWS21" s="31"/>
      <c r="QXE21" s="31"/>
      <c r="QXQ21" s="31"/>
      <c r="QYC21" s="31"/>
      <c r="QYO21" s="31"/>
      <c r="QZA21" s="31"/>
      <c r="QZM21" s="31"/>
      <c r="QZY21" s="31"/>
      <c r="RAK21" s="31"/>
      <c r="RAW21" s="31"/>
      <c r="RBI21" s="31"/>
      <c r="RBU21" s="31"/>
      <c r="RCG21" s="31"/>
      <c r="RCS21" s="31"/>
      <c r="RDE21" s="31"/>
      <c r="RDQ21" s="31"/>
      <c r="REC21" s="31"/>
      <c r="REO21" s="31"/>
      <c r="RFA21" s="31"/>
      <c r="RFM21" s="31"/>
      <c r="RFY21" s="31"/>
      <c r="RGK21" s="31"/>
      <c r="RGW21" s="31"/>
      <c r="RHI21" s="31"/>
      <c r="RHU21" s="31"/>
      <c r="RIG21" s="31"/>
      <c r="RIS21" s="31"/>
      <c r="RJE21" s="31"/>
      <c r="RJQ21" s="31"/>
      <c r="RKC21" s="31"/>
      <c r="RKO21" s="31"/>
      <c r="RLA21" s="31"/>
      <c r="RLM21" s="31"/>
      <c r="RLY21" s="31"/>
      <c r="RMK21" s="31"/>
      <c r="RMW21" s="31"/>
      <c r="RNI21" s="31"/>
      <c r="RNU21" s="31"/>
      <c r="ROG21" s="31"/>
      <c r="ROS21" s="31"/>
      <c r="RPE21" s="31"/>
      <c r="RPQ21" s="31"/>
      <c r="RQC21" s="31"/>
      <c r="RQO21" s="31"/>
      <c r="RRA21" s="31"/>
      <c r="RRM21" s="31"/>
      <c r="RRY21" s="31"/>
      <c r="RSK21" s="31"/>
      <c r="RSW21" s="31"/>
      <c r="RTI21" s="31"/>
      <c r="RTU21" s="31"/>
      <c r="RUG21" s="31"/>
      <c r="RUS21" s="31"/>
      <c r="RVE21" s="31"/>
      <c r="RVQ21" s="31"/>
      <c r="RWC21" s="31"/>
      <c r="RWO21" s="31"/>
      <c r="RXA21" s="31"/>
      <c r="RXM21" s="31"/>
      <c r="RXY21" s="31"/>
      <c r="RYK21" s="31"/>
      <c r="RYW21" s="31"/>
      <c r="RZI21" s="31"/>
      <c r="RZU21" s="31"/>
      <c r="SAG21" s="31"/>
      <c r="SAS21" s="31"/>
      <c r="SBE21" s="31"/>
      <c r="SBQ21" s="31"/>
      <c r="SCC21" s="31"/>
      <c r="SCO21" s="31"/>
      <c r="SDA21" s="31"/>
      <c r="SDM21" s="31"/>
      <c r="SDY21" s="31"/>
      <c r="SEK21" s="31"/>
      <c r="SEW21" s="31"/>
      <c r="SFI21" s="31"/>
      <c r="SFU21" s="31"/>
      <c r="SGG21" s="31"/>
      <c r="SGS21" s="31"/>
      <c r="SHE21" s="31"/>
      <c r="SHQ21" s="31"/>
      <c r="SIC21" s="31"/>
      <c r="SIO21" s="31"/>
      <c r="SJA21" s="31"/>
      <c r="SJM21" s="31"/>
      <c r="SJY21" s="31"/>
      <c r="SKK21" s="31"/>
      <c r="SKW21" s="31"/>
      <c r="SLI21" s="31"/>
      <c r="SLU21" s="31"/>
      <c r="SMG21" s="31"/>
      <c r="SMS21" s="31"/>
      <c r="SNE21" s="31"/>
      <c r="SNQ21" s="31"/>
      <c r="SOC21" s="31"/>
      <c r="SOO21" s="31"/>
      <c r="SPA21" s="31"/>
      <c r="SPM21" s="31"/>
      <c r="SPY21" s="31"/>
      <c r="SQK21" s="31"/>
      <c r="SQW21" s="31"/>
      <c r="SRI21" s="31"/>
      <c r="SRU21" s="31"/>
      <c r="SSG21" s="31"/>
      <c r="SSS21" s="31"/>
      <c r="STE21" s="31"/>
      <c r="STQ21" s="31"/>
      <c r="SUC21" s="31"/>
      <c r="SUO21" s="31"/>
      <c r="SVA21" s="31"/>
      <c r="SVM21" s="31"/>
      <c r="SVY21" s="31"/>
      <c r="SWK21" s="31"/>
      <c r="SWW21" s="31"/>
      <c r="SXI21" s="31"/>
      <c r="SXU21" s="31"/>
      <c r="SYG21" s="31"/>
      <c r="SYS21" s="31"/>
      <c r="SZE21" s="31"/>
      <c r="SZQ21" s="31"/>
      <c r="TAC21" s="31"/>
      <c r="TAO21" s="31"/>
      <c r="TBA21" s="31"/>
      <c r="TBM21" s="31"/>
      <c r="TBY21" s="31"/>
      <c r="TCK21" s="31"/>
      <c r="TCW21" s="31"/>
      <c r="TDI21" s="31"/>
      <c r="TDU21" s="31"/>
      <c r="TEG21" s="31"/>
      <c r="TES21" s="31"/>
      <c r="TFE21" s="31"/>
      <c r="TFQ21" s="31"/>
      <c r="TGC21" s="31"/>
      <c r="TGO21" s="31"/>
      <c r="THA21" s="31"/>
      <c r="THM21" s="31"/>
      <c r="THY21" s="31"/>
      <c r="TIK21" s="31"/>
      <c r="TIW21" s="31"/>
      <c r="TJI21" s="31"/>
      <c r="TJU21" s="31"/>
      <c r="TKG21" s="31"/>
      <c r="TKS21" s="31"/>
      <c r="TLE21" s="31"/>
      <c r="TLQ21" s="31"/>
      <c r="TMC21" s="31"/>
      <c r="TMO21" s="31"/>
      <c r="TNA21" s="31"/>
      <c r="TNM21" s="31"/>
      <c r="TNY21" s="31"/>
      <c r="TOK21" s="31"/>
      <c r="TOW21" s="31"/>
      <c r="TPI21" s="31"/>
      <c r="TPU21" s="31"/>
      <c r="TQG21" s="31"/>
      <c r="TQS21" s="31"/>
      <c r="TRE21" s="31"/>
      <c r="TRQ21" s="31"/>
      <c r="TSC21" s="31"/>
      <c r="TSO21" s="31"/>
      <c r="TTA21" s="31"/>
      <c r="TTM21" s="31"/>
      <c r="TTY21" s="31"/>
      <c r="TUK21" s="31"/>
      <c r="TUW21" s="31"/>
      <c r="TVI21" s="31"/>
      <c r="TVU21" s="31"/>
      <c r="TWG21" s="31"/>
      <c r="TWS21" s="31"/>
      <c r="TXE21" s="31"/>
      <c r="TXQ21" s="31"/>
      <c r="TYC21" s="31"/>
      <c r="TYO21" s="31"/>
      <c r="TZA21" s="31"/>
      <c r="TZM21" s="31"/>
      <c r="TZY21" s="31"/>
      <c r="UAK21" s="31"/>
      <c r="UAW21" s="31"/>
      <c r="UBI21" s="31"/>
      <c r="UBU21" s="31"/>
      <c r="UCG21" s="31"/>
      <c r="UCS21" s="31"/>
      <c r="UDE21" s="31"/>
      <c r="UDQ21" s="31"/>
      <c r="UEC21" s="31"/>
      <c r="UEO21" s="31"/>
      <c r="UFA21" s="31"/>
      <c r="UFM21" s="31"/>
      <c r="UFY21" s="31"/>
      <c r="UGK21" s="31"/>
      <c r="UGW21" s="31"/>
      <c r="UHI21" s="31"/>
      <c r="UHU21" s="31"/>
      <c r="UIG21" s="31"/>
      <c r="UIS21" s="31"/>
      <c r="UJE21" s="31"/>
      <c r="UJQ21" s="31"/>
      <c r="UKC21" s="31"/>
      <c r="UKO21" s="31"/>
      <c r="ULA21" s="31"/>
      <c r="ULM21" s="31"/>
      <c r="ULY21" s="31"/>
      <c r="UMK21" s="31"/>
      <c r="UMW21" s="31"/>
      <c r="UNI21" s="31"/>
      <c r="UNU21" s="31"/>
      <c r="UOG21" s="31"/>
      <c r="UOS21" s="31"/>
      <c r="UPE21" s="31"/>
      <c r="UPQ21" s="31"/>
      <c r="UQC21" s="31"/>
      <c r="UQO21" s="31"/>
      <c r="URA21" s="31"/>
      <c r="URM21" s="31"/>
      <c r="URY21" s="31"/>
      <c r="USK21" s="31"/>
      <c r="USW21" s="31"/>
      <c r="UTI21" s="31"/>
      <c r="UTU21" s="31"/>
      <c r="UUG21" s="31"/>
      <c r="UUS21" s="31"/>
      <c r="UVE21" s="31"/>
      <c r="UVQ21" s="31"/>
      <c r="UWC21" s="31"/>
      <c r="UWO21" s="31"/>
      <c r="UXA21" s="31"/>
      <c r="UXM21" s="31"/>
      <c r="UXY21" s="31"/>
      <c r="UYK21" s="31"/>
      <c r="UYW21" s="31"/>
      <c r="UZI21" s="31"/>
      <c r="UZU21" s="31"/>
      <c r="VAG21" s="31"/>
      <c r="VAS21" s="31"/>
      <c r="VBE21" s="31"/>
      <c r="VBQ21" s="31"/>
      <c r="VCC21" s="31"/>
      <c r="VCO21" s="31"/>
      <c r="VDA21" s="31"/>
      <c r="VDM21" s="31"/>
      <c r="VDY21" s="31"/>
      <c r="VEK21" s="31"/>
      <c r="VEW21" s="31"/>
      <c r="VFI21" s="31"/>
      <c r="VFU21" s="31"/>
      <c r="VGG21" s="31"/>
      <c r="VGS21" s="31"/>
      <c r="VHE21" s="31"/>
      <c r="VHQ21" s="31"/>
      <c r="VIC21" s="31"/>
      <c r="VIO21" s="31"/>
      <c r="VJA21" s="31"/>
      <c r="VJM21" s="31"/>
      <c r="VJY21" s="31"/>
      <c r="VKK21" s="31"/>
      <c r="VKW21" s="31"/>
      <c r="VLI21" s="31"/>
      <c r="VLU21" s="31"/>
      <c r="VMG21" s="31"/>
      <c r="VMS21" s="31"/>
      <c r="VNE21" s="31"/>
      <c r="VNQ21" s="31"/>
      <c r="VOC21" s="31"/>
      <c r="VOO21" s="31"/>
      <c r="VPA21" s="31"/>
      <c r="VPM21" s="31"/>
      <c r="VPY21" s="31"/>
      <c r="VQK21" s="31"/>
      <c r="VQW21" s="31"/>
      <c r="VRI21" s="31"/>
      <c r="VRU21" s="31"/>
      <c r="VSG21" s="31"/>
      <c r="VSS21" s="31"/>
      <c r="VTE21" s="31"/>
      <c r="VTQ21" s="31"/>
      <c r="VUC21" s="31"/>
      <c r="VUO21" s="31"/>
      <c r="VVA21" s="31"/>
      <c r="VVM21" s="31"/>
      <c r="VVY21" s="31"/>
      <c r="VWK21" s="31"/>
      <c r="VWW21" s="31"/>
      <c r="VXI21" s="31"/>
      <c r="VXU21" s="31"/>
      <c r="VYG21" s="31"/>
      <c r="VYS21" s="31"/>
      <c r="VZE21" s="31"/>
      <c r="VZQ21" s="31"/>
      <c r="WAC21" s="31"/>
      <c r="WAO21" s="31"/>
      <c r="WBA21" s="31"/>
      <c r="WBM21" s="31"/>
      <c r="WBY21" s="31"/>
      <c r="WCK21" s="31"/>
      <c r="WCW21" s="31"/>
      <c r="WDI21" s="31"/>
      <c r="WDU21" s="31"/>
      <c r="WEG21" s="31"/>
      <c r="WES21" s="31"/>
      <c r="WFE21" s="31"/>
      <c r="WFQ21" s="31"/>
      <c r="WGC21" s="31"/>
      <c r="WGO21" s="31"/>
      <c r="WHA21" s="31"/>
      <c r="WHM21" s="31"/>
      <c r="WHY21" s="31"/>
      <c r="WIK21" s="31"/>
      <c r="WIW21" s="31"/>
      <c r="WJI21" s="31"/>
      <c r="WJU21" s="31"/>
      <c r="WKG21" s="31"/>
      <c r="WKS21" s="31"/>
      <c r="WLE21" s="31"/>
      <c r="WLQ21" s="31"/>
      <c r="WMC21" s="31"/>
      <c r="WMO21" s="31"/>
      <c r="WNA21" s="31"/>
      <c r="WNM21" s="31"/>
      <c r="WNY21" s="31"/>
      <c r="WOK21" s="31"/>
      <c r="WOW21" s="31"/>
      <c r="WPI21" s="31"/>
      <c r="WPU21" s="31"/>
      <c r="WQG21" s="31"/>
      <c r="WQS21" s="31"/>
      <c r="WRE21" s="31"/>
      <c r="WRQ21" s="31"/>
      <c r="WSC21" s="31"/>
      <c r="WSO21" s="31"/>
      <c r="WTA21" s="31"/>
      <c r="WTM21" s="31"/>
      <c r="WTY21" s="31"/>
      <c r="WUK21" s="31"/>
      <c r="WUW21" s="31"/>
      <c r="WVI21" s="31"/>
      <c r="WVU21" s="31"/>
      <c r="WWG21" s="31"/>
      <c r="WWS21" s="31"/>
      <c r="WXE21" s="31"/>
      <c r="WXQ21" s="31"/>
      <c r="WYC21" s="31"/>
      <c r="WYO21" s="31"/>
      <c r="WZA21" s="31"/>
      <c r="WZM21" s="31"/>
      <c r="WZY21" s="31"/>
      <c r="XAK21" s="31"/>
      <c r="XAW21" s="31"/>
      <c r="XBI21" s="31"/>
      <c r="XBU21" s="31"/>
      <c r="XCG21" s="31"/>
      <c r="XCS21" s="31"/>
      <c r="XDE21" s="31"/>
      <c r="XDQ21" s="31"/>
      <c r="XEC21" s="31"/>
      <c r="XEO21" s="31"/>
    </row>
    <row r="22" spans="1:1021 1033:2041 2053:3061 3073:4093 4105:5113 5125:6133 6145:7165 7177:8185 8197:9205 9217:10237 10249:11257 11269:12277 12289:13309 13321:14329 14341:15349 15361:16369" x14ac:dyDescent="0.3">
      <c r="A22" s="8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spans="1:1021 1033:2041 2053:3061 3073:4093 4105:5113 5125:6133 6145:7165 7177:8185 8197:9205 9217:10237 10249:11257 11269:12277 12289:13309 13321:14329 14341:15349 15361:16369" x14ac:dyDescent="0.3">
      <c r="A23" s="8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52"/>
      <c r="P23" s="11"/>
      <c r="Q23" s="11"/>
      <c r="R23" s="11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spans="1:1021 1033:2041 2053:3061 3073:4093 4105:5113 5125:6133 6145:7165 7177:8185 8197:9205 9217:10237 10249:11257 11269:12277 12289:13309 13321:14329 14341:15349 15361:16369" s="3" customFormat="1" ht="15.6" x14ac:dyDescent="0.3">
      <c r="A24" s="33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2"/>
      <c r="P24" s="6"/>
      <c r="Q24" s="6"/>
      <c r="R24" s="6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</row>
    <row r="25" spans="1:1021 1033:2041 2053:3061 3073:4093 4105:5113 5125:6133 6145:7165 7177:8185 8197:9205 9217:10237 10249:11257 11269:12277 12289:13309 13321:14329 14341:15349 15361:16369" s="5" customFormat="1" ht="13.8" x14ac:dyDescent="0.3">
      <c r="A25" s="34" t="s">
        <v>1</v>
      </c>
      <c r="B25" s="8">
        <v>55954</v>
      </c>
      <c r="C25" s="8">
        <v>62987</v>
      </c>
      <c r="D25" s="8">
        <v>57079</v>
      </c>
      <c r="E25" s="8">
        <v>64464</v>
      </c>
      <c r="F25" s="8">
        <v>57477</v>
      </c>
      <c r="G25" s="8">
        <v>58114</v>
      </c>
      <c r="H25" s="8">
        <v>57825</v>
      </c>
      <c r="I25" s="8">
        <v>67862</v>
      </c>
      <c r="J25" s="8">
        <v>59604.044612895916</v>
      </c>
      <c r="K25" s="8">
        <v>52185.591850336044</v>
      </c>
      <c r="L25" s="8">
        <v>57511.445114256676</v>
      </c>
      <c r="M25" s="8">
        <v>57351.691081266697</v>
      </c>
      <c r="N25" s="8">
        <v>64297.6916775352</v>
      </c>
      <c r="O25" s="52"/>
      <c r="P25" s="8">
        <v>240485</v>
      </c>
      <c r="Q25" s="8">
        <v>241137</v>
      </c>
      <c r="R25" s="8">
        <v>226652.77265875504</v>
      </c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</row>
    <row r="26" spans="1:1021 1033:2041 2053:3061 3073:4093 4105:5113 5125:6133 6145:7165 7177:8185 8197:9205 9217:10237 10249:11257 11269:12277 12289:13309 13321:14329 14341:15349 15361:16369" s="5" customFormat="1" ht="13.8" x14ac:dyDescent="0.3">
      <c r="A26" s="34" t="s">
        <v>2</v>
      </c>
      <c r="B26" s="8">
        <v>25340</v>
      </c>
      <c r="C26" s="8">
        <v>32605</v>
      </c>
      <c r="D26" s="8">
        <v>27788</v>
      </c>
      <c r="E26" s="8">
        <v>43549</v>
      </c>
      <c r="F26" s="8">
        <v>53069</v>
      </c>
      <c r="G26" s="8">
        <v>62918</v>
      </c>
      <c r="H26" s="8">
        <v>59731</v>
      </c>
      <c r="I26" s="8">
        <v>65882</v>
      </c>
      <c r="J26" s="8">
        <v>55450.108542939532</v>
      </c>
      <c r="K26" s="8">
        <v>56056.912844142571</v>
      </c>
      <c r="L26" s="8">
        <v>54140.034019111263</v>
      </c>
      <c r="M26" s="8">
        <v>66405.338225277752</v>
      </c>
      <c r="N26" s="8">
        <v>56227.797737334775</v>
      </c>
      <c r="O26" s="52"/>
      <c r="P26" s="8">
        <v>129283</v>
      </c>
      <c r="Q26" s="8">
        <v>241614</v>
      </c>
      <c r="R26" s="8">
        <v>232052.39363147091</v>
      </c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</row>
    <row r="27" spans="1:1021 1033:2041 2053:3061 3073:4093 4105:5113 5125:6133 6145:7165 7177:8185 8197:9205 9217:10237 10249:11257 11269:12277 12289:13309 13321:14329 14341:15349 15361:16369" s="5" customFormat="1" ht="13.8" x14ac:dyDescent="0.3">
      <c r="A27" s="34" t="s">
        <v>3</v>
      </c>
      <c r="B27" s="8">
        <v>30594</v>
      </c>
      <c r="C27" s="8">
        <v>24525</v>
      </c>
      <c r="D27" s="8">
        <v>27312</v>
      </c>
      <c r="E27" s="8">
        <v>45396</v>
      </c>
      <c r="F27" s="8">
        <v>25482</v>
      </c>
      <c r="G27" s="8">
        <v>30670</v>
      </c>
      <c r="H27" s="8">
        <v>31279</v>
      </c>
      <c r="I27" s="8">
        <v>52161</v>
      </c>
      <c r="J27" s="8">
        <v>42654.044440407684</v>
      </c>
      <c r="K27" s="8">
        <v>33623.295049598222</v>
      </c>
      <c r="L27" s="8">
        <v>32690.517204704327</v>
      </c>
      <c r="M27" s="8">
        <v>44501.126387028336</v>
      </c>
      <c r="N27" s="8">
        <v>40132.718729790351</v>
      </c>
      <c r="O27" s="52"/>
      <c r="P27" s="8">
        <v>127826</v>
      </c>
      <c r="Q27" s="8">
        <v>139421</v>
      </c>
      <c r="R27" s="8">
        <v>153468.98308173864</v>
      </c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</row>
    <row r="28" spans="1:1021 1033:2041 2053:3061 3073:4093 4105:5113 5125:6133 6145:7165 7177:8185 8197:9205 9217:10237 10249:11257 11269:12277 12289:13309 13321:14329 14341:15349 15361:16369" s="5" customFormat="1" ht="13.8" x14ac:dyDescent="0.3">
      <c r="A28" s="34" t="s">
        <v>5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34233</v>
      </c>
      <c r="I28" s="8">
        <v>31459</v>
      </c>
      <c r="J28" s="8">
        <v>16552.529649342494</v>
      </c>
      <c r="K28" s="8">
        <v>18359.490519042003</v>
      </c>
      <c r="L28" s="8">
        <v>49506.639018203998</v>
      </c>
      <c r="M28" s="8">
        <v>55284.235790213999</v>
      </c>
      <c r="N28" s="8">
        <v>50368.62482509901</v>
      </c>
      <c r="O28" s="52"/>
      <c r="P28" s="8">
        <v>0</v>
      </c>
      <c r="Q28" s="8">
        <v>65692</v>
      </c>
      <c r="R28" s="8">
        <v>139702.89497680258</v>
      </c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</row>
    <row r="29" spans="1:1021 1033:2041 2053:3061 3073:4093 4105:5113 5125:6133 6145:7165 7177:8185 8197:9205 9217:10237 10249:11257 11269:12277 12289:13309 13321:14329 14341:15349 15361:16369" s="5" customFormat="1" ht="13.8" x14ac:dyDescent="0.3">
      <c r="A29" s="34" t="s">
        <v>0</v>
      </c>
      <c r="B29" s="8">
        <v>7201</v>
      </c>
      <c r="C29" s="8">
        <v>5241</v>
      </c>
      <c r="D29" s="8">
        <v>5400</v>
      </c>
      <c r="E29" s="8">
        <v>9308</v>
      </c>
      <c r="F29" s="8">
        <v>9150</v>
      </c>
      <c r="G29" s="8">
        <v>8311</v>
      </c>
      <c r="H29" s="8">
        <v>7319</v>
      </c>
      <c r="I29" s="8">
        <v>8819</v>
      </c>
      <c r="J29" s="8">
        <v>12313.68439453996</v>
      </c>
      <c r="K29" s="8">
        <v>8974.6086899219681</v>
      </c>
      <c r="L29" s="8">
        <v>13898.90123342691</v>
      </c>
      <c r="M29" s="8">
        <v>12816.32421058714</v>
      </c>
      <c r="N29" s="8">
        <v>16800.011228348958</v>
      </c>
      <c r="O29" s="52"/>
      <c r="P29" s="8">
        <v>27150</v>
      </c>
      <c r="Q29" s="8">
        <v>33601</v>
      </c>
      <c r="R29" s="8">
        <v>47997.550569697916</v>
      </c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</row>
    <row r="30" spans="1:1021 1033:2041 2053:3061 3073:4093 4105:5113 5125:6133 6145:7165 7177:8185 8197:9205 9217:10237 10249:11257 11269:12277 12289:13309 13321:14329 14341:15349 15361:16369" s="5" customFormat="1" ht="13.8" x14ac:dyDescent="0.3">
      <c r="A30" s="34" t="s">
        <v>10</v>
      </c>
      <c r="B30" s="8">
        <v>-34331</v>
      </c>
      <c r="C30" s="8">
        <v>-27471</v>
      </c>
      <c r="D30" s="8">
        <v>-28820</v>
      </c>
      <c r="E30" s="8">
        <v>-43237</v>
      </c>
      <c r="F30" s="8">
        <v>-36023</v>
      </c>
      <c r="G30" s="8">
        <v>-40941</v>
      </c>
      <c r="H30" s="8">
        <v>-37977</v>
      </c>
      <c r="I30" s="8">
        <v>-50170</v>
      </c>
      <c r="J30" s="8">
        <v>-44167.957145806111</v>
      </c>
      <c r="K30" s="8">
        <v>-40191.31466733577</v>
      </c>
      <c r="L30" s="8">
        <v>-41792.755916104776</v>
      </c>
      <c r="M30" s="8">
        <v>-48508.779942484209</v>
      </c>
      <c r="N30" s="8">
        <v>-47169.9139939089</v>
      </c>
      <c r="O30" s="52"/>
      <c r="P30" s="8">
        <v>-133902</v>
      </c>
      <c r="Q30" s="8">
        <v>-164806</v>
      </c>
      <c r="R30" s="8">
        <v>-174653.48170173093</v>
      </c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</row>
    <row r="31" spans="1:1021 1033:2041 2053:3061 3073:4093 4105:5113 5125:6133 6145:7165 7177:8185 8197:9205 9217:10237 10249:11257 11269:12277 12289:13309 13321:14329 14341:15349 15361:16369" s="32" customFormat="1" ht="13.8" x14ac:dyDescent="0.3">
      <c r="A31" s="85" t="s">
        <v>6</v>
      </c>
      <c r="B31" s="32">
        <v>84758</v>
      </c>
      <c r="C31" s="32">
        <v>97887</v>
      </c>
      <c r="D31" s="32">
        <v>88759</v>
      </c>
      <c r="E31" s="32">
        <v>119481</v>
      </c>
      <c r="F31" s="32">
        <v>109155</v>
      </c>
      <c r="G31" s="32">
        <v>119071</v>
      </c>
      <c r="H31" s="32">
        <v>152411</v>
      </c>
      <c r="I31" s="32">
        <v>176011</v>
      </c>
      <c r="J31" s="32">
        <v>142406.45449431945</v>
      </c>
      <c r="K31" s="32">
        <v>129009.58428570506</v>
      </c>
      <c r="L31" s="32">
        <v>165954.7806735984</v>
      </c>
      <c r="M31" s="32">
        <v>187849.93575188972</v>
      </c>
      <c r="N31" s="32">
        <v>180656.93020419939</v>
      </c>
      <c r="O31" s="52"/>
      <c r="P31" s="32">
        <v>390842</v>
      </c>
      <c r="Q31" s="32">
        <v>556659</v>
      </c>
      <c r="R31" s="32">
        <v>625221.11321673426</v>
      </c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46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46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46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46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46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46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46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46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46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46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46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46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46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46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46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31"/>
      <c r="IG31" s="31"/>
      <c r="IS31" s="31"/>
      <c r="JE31" s="31"/>
      <c r="JQ31" s="31"/>
      <c r="KC31" s="31"/>
      <c r="KO31" s="31"/>
      <c r="LA31" s="31"/>
      <c r="LM31" s="31"/>
      <c r="LY31" s="31"/>
      <c r="MK31" s="31"/>
      <c r="MW31" s="31"/>
      <c r="NI31" s="31"/>
      <c r="NU31" s="31"/>
      <c r="OG31" s="31"/>
      <c r="OS31" s="31"/>
      <c r="PE31" s="31"/>
      <c r="PQ31" s="31"/>
      <c r="QC31" s="31"/>
      <c r="QO31" s="31"/>
      <c r="RA31" s="31"/>
      <c r="RM31" s="31"/>
      <c r="RY31" s="31"/>
      <c r="SK31" s="31"/>
      <c r="SW31" s="31"/>
      <c r="TI31" s="31"/>
      <c r="TU31" s="31"/>
      <c r="UG31" s="31"/>
      <c r="US31" s="31"/>
      <c r="VE31" s="31"/>
      <c r="VQ31" s="31"/>
      <c r="WC31" s="31"/>
      <c r="WO31" s="31"/>
      <c r="XA31" s="31"/>
      <c r="XM31" s="31"/>
      <c r="XY31" s="31"/>
      <c r="YK31" s="31"/>
      <c r="YW31" s="31"/>
      <c r="ZI31" s="31"/>
      <c r="ZU31" s="31"/>
      <c r="AAG31" s="31"/>
      <c r="AAS31" s="31"/>
      <c r="ABE31" s="31"/>
      <c r="ABQ31" s="31"/>
      <c r="ACC31" s="31"/>
      <c r="ACO31" s="31"/>
      <c r="ADA31" s="31"/>
      <c r="ADM31" s="31"/>
      <c r="ADY31" s="31"/>
      <c r="AEK31" s="31"/>
      <c r="AEW31" s="31"/>
      <c r="AFI31" s="31"/>
      <c r="AFU31" s="31"/>
      <c r="AGG31" s="31"/>
      <c r="AGS31" s="31"/>
      <c r="AHE31" s="31"/>
      <c r="AHQ31" s="31"/>
      <c r="AIC31" s="31"/>
      <c r="AIO31" s="31"/>
      <c r="AJA31" s="31"/>
      <c r="AJM31" s="31"/>
      <c r="AJY31" s="31"/>
      <c r="AKK31" s="31"/>
      <c r="AKW31" s="31"/>
      <c r="ALI31" s="31"/>
      <c r="ALU31" s="31"/>
      <c r="AMG31" s="31"/>
      <c r="AMS31" s="31"/>
      <c r="ANE31" s="31"/>
      <c r="ANQ31" s="31"/>
      <c r="AOC31" s="31"/>
      <c r="AOO31" s="31"/>
      <c r="APA31" s="31"/>
      <c r="APM31" s="31"/>
      <c r="APY31" s="31"/>
      <c r="AQK31" s="31"/>
      <c r="AQW31" s="31"/>
      <c r="ARI31" s="31"/>
      <c r="ARU31" s="31"/>
      <c r="ASG31" s="31"/>
      <c r="ASS31" s="31"/>
      <c r="ATE31" s="31"/>
      <c r="ATQ31" s="31"/>
      <c r="AUC31" s="31"/>
      <c r="AUO31" s="31"/>
      <c r="AVA31" s="31"/>
      <c r="AVM31" s="31"/>
      <c r="AVY31" s="31"/>
      <c r="AWK31" s="31"/>
      <c r="AWW31" s="31"/>
      <c r="AXI31" s="31"/>
      <c r="AXU31" s="31"/>
      <c r="AYG31" s="31"/>
      <c r="AYS31" s="31"/>
      <c r="AZE31" s="31"/>
      <c r="AZQ31" s="31"/>
      <c r="BAC31" s="31"/>
      <c r="BAO31" s="31"/>
      <c r="BBA31" s="31"/>
      <c r="BBM31" s="31"/>
      <c r="BBY31" s="31"/>
      <c r="BCK31" s="31"/>
      <c r="BCW31" s="31"/>
      <c r="BDI31" s="31"/>
      <c r="BDU31" s="31"/>
      <c r="BEG31" s="31"/>
      <c r="BES31" s="31"/>
      <c r="BFE31" s="31"/>
      <c r="BFQ31" s="31"/>
      <c r="BGC31" s="31"/>
      <c r="BGO31" s="31"/>
      <c r="BHA31" s="31"/>
      <c r="BHM31" s="31"/>
      <c r="BHY31" s="31"/>
      <c r="BIK31" s="31"/>
      <c r="BIW31" s="31"/>
      <c r="BJI31" s="31"/>
      <c r="BJU31" s="31"/>
      <c r="BKG31" s="31"/>
      <c r="BKS31" s="31"/>
      <c r="BLE31" s="31"/>
      <c r="BLQ31" s="31"/>
      <c r="BMC31" s="31"/>
      <c r="BMO31" s="31"/>
      <c r="BNA31" s="31"/>
      <c r="BNM31" s="31"/>
      <c r="BNY31" s="31"/>
      <c r="BOK31" s="31"/>
      <c r="BOW31" s="31"/>
      <c r="BPI31" s="31"/>
      <c r="BPU31" s="31"/>
      <c r="BQG31" s="31"/>
      <c r="BQS31" s="31"/>
      <c r="BRE31" s="31"/>
      <c r="BRQ31" s="31"/>
      <c r="BSC31" s="31"/>
      <c r="BSO31" s="31"/>
      <c r="BTA31" s="31"/>
      <c r="BTM31" s="31"/>
      <c r="BTY31" s="31"/>
      <c r="BUK31" s="31"/>
      <c r="BUW31" s="31"/>
      <c r="BVI31" s="31"/>
      <c r="BVU31" s="31"/>
      <c r="BWG31" s="31"/>
      <c r="BWS31" s="31"/>
      <c r="BXE31" s="31"/>
      <c r="BXQ31" s="31"/>
      <c r="BYC31" s="31"/>
      <c r="BYO31" s="31"/>
      <c r="BZA31" s="31"/>
      <c r="BZM31" s="31"/>
      <c r="BZY31" s="31"/>
      <c r="CAK31" s="31"/>
      <c r="CAW31" s="31"/>
      <c r="CBI31" s="31"/>
      <c r="CBU31" s="31"/>
      <c r="CCG31" s="31"/>
      <c r="CCS31" s="31"/>
      <c r="CDE31" s="31"/>
      <c r="CDQ31" s="31"/>
      <c r="CEC31" s="31"/>
      <c r="CEO31" s="31"/>
      <c r="CFA31" s="31"/>
      <c r="CFM31" s="31"/>
      <c r="CFY31" s="31"/>
      <c r="CGK31" s="31"/>
      <c r="CGW31" s="31"/>
      <c r="CHI31" s="31"/>
      <c r="CHU31" s="31"/>
      <c r="CIG31" s="31"/>
      <c r="CIS31" s="31"/>
      <c r="CJE31" s="31"/>
      <c r="CJQ31" s="31"/>
      <c r="CKC31" s="31"/>
      <c r="CKO31" s="31"/>
      <c r="CLA31" s="31"/>
      <c r="CLM31" s="31"/>
      <c r="CLY31" s="31"/>
      <c r="CMK31" s="31"/>
      <c r="CMW31" s="31"/>
      <c r="CNI31" s="31"/>
      <c r="CNU31" s="31"/>
      <c r="COG31" s="31"/>
      <c r="COS31" s="31"/>
      <c r="CPE31" s="31"/>
      <c r="CPQ31" s="31"/>
      <c r="CQC31" s="31"/>
      <c r="CQO31" s="31"/>
      <c r="CRA31" s="31"/>
      <c r="CRM31" s="31"/>
      <c r="CRY31" s="31"/>
      <c r="CSK31" s="31"/>
      <c r="CSW31" s="31"/>
      <c r="CTI31" s="31"/>
      <c r="CTU31" s="31"/>
      <c r="CUG31" s="31"/>
      <c r="CUS31" s="31"/>
      <c r="CVE31" s="31"/>
      <c r="CVQ31" s="31"/>
      <c r="CWC31" s="31"/>
      <c r="CWO31" s="31"/>
      <c r="CXA31" s="31"/>
      <c r="CXM31" s="31"/>
      <c r="CXY31" s="31"/>
      <c r="CYK31" s="31"/>
      <c r="CYW31" s="31"/>
      <c r="CZI31" s="31"/>
      <c r="CZU31" s="31"/>
      <c r="DAG31" s="31"/>
      <c r="DAS31" s="31"/>
      <c r="DBE31" s="31"/>
      <c r="DBQ31" s="31"/>
      <c r="DCC31" s="31"/>
      <c r="DCO31" s="31"/>
      <c r="DDA31" s="31"/>
      <c r="DDM31" s="31"/>
      <c r="DDY31" s="31"/>
      <c r="DEK31" s="31"/>
      <c r="DEW31" s="31"/>
      <c r="DFI31" s="31"/>
      <c r="DFU31" s="31"/>
      <c r="DGG31" s="31"/>
      <c r="DGS31" s="31"/>
      <c r="DHE31" s="31"/>
      <c r="DHQ31" s="31"/>
      <c r="DIC31" s="31"/>
      <c r="DIO31" s="31"/>
      <c r="DJA31" s="31"/>
      <c r="DJM31" s="31"/>
      <c r="DJY31" s="31"/>
      <c r="DKK31" s="31"/>
      <c r="DKW31" s="31"/>
      <c r="DLI31" s="31"/>
      <c r="DLU31" s="31"/>
      <c r="DMG31" s="31"/>
      <c r="DMS31" s="31"/>
      <c r="DNE31" s="31"/>
      <c r="DNQ31" s="31"/>
      <c r="DOC31" s="31"/>
      <c r="DOO31" s="31"/>
      <c r="DPA31" s="31"/>
      <c r="DPM31" s="31"/>
      <c r="DPY31" s="31"/>
      <c r="DQK31" s="31"/>
      <c r="DQW31" s="31"/>
      <c r="DRI31" s="31"/>
      <c r="DRU31" s="31"/>
      <c r="DSG31" s="31"/>
      <c r="DSS31" s="31"/>
      <c r="DTE31" s="31"/>
      <c r="DTQ31" s="31"/>
      <c r="DUC31" s="31"/>
      <c r="DUO31" s="31"/>
      <c r="DVA31" s="31"/>
      <c r="DVM31" s="31"/>
      <c r="DVY31" s="31"/>
      <c r="DWK31" s="31"/>
      <c r="DWW31" s="31"/>
      <c r="DXI31" s="31"/>
      <c r="DXU31" s="31"/>
      <c r="DYG31" s="31"/>
      <c r="DYS31" s="31"/>
      <c r="DZE31" s="31"/>
      <c r="DZQ31" s="31"/>
      <c r="EAC31" s="31"/>
      <c r="EAO31" s="31"/>
      <c r="EBA31" s="31"/>
      <c r="EBM31" s="31"/>
      <c r="EBY31" s="31"/>
      <c r="ECK31" s="31"/>
      <c r="ECW31" s="31"/>
      <c r="EDI31" s="31"/>
      <c r="EDU31" s="31"/>
      <c r="EEG31" s="31"/>
      <c r="EES31" s="31"/>
      <c r="EFE31" s="31"/>
      <c r="EFQ31" s="31"/>
      <c r="EGC31" s="31"/>
      <c r="EGO31" s="31"/>
      <c r="EHA31" s="31"/>
      <c r="EHM31" s="31"/>
      <c r="EHY31" s="31"/>
      <c r="EIK31" s="31"/>
      <c r="EIW31" s="31"/>
      <c r="EJI31" s="31"/>
      <c r="EJU31" s="31"/>
      <c r="EKG31" s="31"/>
      <c r="EKS31" s="31"/>
      <c r="ELE31" s="31"/>
      <c r="ELQ31" s="31"/>
      <c r="EMC31" s="31"/>
      <c r="EMO31" s="31"/>
      <c r="ENA31" s="31"/>
      <c r="ENM31" s="31"/>
      <c r="ENY31" s="31"/>
      <c r="EOK31" s="31"/>
      <c r="EOW31" s="31"/>
      <c r="EPI31" s="31"/>
      <c r="EPU31" s="31"/>
      <c r="EQG31" s="31"/>
      <c r="EQS31" s="31"/>
      <c r="ERE31" s="31"/>
      <c r="ERQ31" s="31"/>
      <c r="ESC31" s="31"/>
      <c r="ESO31" s="31"/>
      <c r="ETA31" s="31"/>
      <c r="ETM31" s="31"/>
      <c r="ETY31" s="31"/>
      <c r="EUK31" s="31"/>
      <c r="EUW31" s="31"/>
      <c r="EVI31" s="31"/>
      <c r="EVU31" s="31"/>
      <c r="EWG31" s="31"/>
      <c r="EWS31" s="31"/>
      <c r="EXE31" s="31"/>
      <c r="EXQ31" s="31"/>
      <c r="EYC31" s="31"/>
      <c r="EYO31" s="31"/>
      <c r="EZA31" s="31"/>
      <c r="EZM31" s="31"/>
      <c r="EZY31" s="31"/>
      <c r="FAK31" s="31"/>
      <c r="FAW31" s="31"/>
      <c r="FBI31" s="31"/>
      <c r="FBU31" s="31"/>
      <c r="FCG31" s="31"/>
      <c r="FCS31" s="31"/>
      <c r="FDE31" s="31"/>
      <c r="FDQ31" s="31"/>
      <c r="FEC31" s="31"/>
      <c r="FEO31" s="31"/>
      <c r="FFA31" s="31"/>
      <c r="FFM31" s="31"/>
      <c r="FFY31" s="31"/>
      <c r="FGK31" s="31"/>
      <c r="FGW31" s="31"/>
      <c r="FHI31" s="31"/>
      <c r="FHU31" s="31"/>
      <c r="FIG31" s="31"/>
      <c r="FIS31" s="31"/>
      <c r="FJE31" s="31"/>
      <c r="FJQ31" s="31"/>
      <c r="FKC31" s="31"/>
      <c r="FKO31" s="31"/>
      <c r="FLA31" s="31"/>
      <c r="FLM31" s="31"/>
      <c r="FLY31" s="31"/>
      <c r="FMK31" s="31"/>
      <c r="FMW31" s="31"/>
      <c r="FNI31" s="31"/>
      <c r="FNU31" s="31"/>
      <c r="FOG31" s="31"/>
      <c r="FOS31" s="31"/>
      <c r="FPE31" s="31"/>
      <c r="FPQ31" s="31"/>
      <c r="FQC31" s="31"/>
      <c r="FQO31" s="31"/>
      <c r="FRA31" s="31"/>
      <c r="FRM31" s="31"/>
      <c r="FRY31" s="31"/>
      <c r="FSK31" s="31"/>
      <c r="FSW31" s="31"/>
      <c r="FTI31" s="31"/>
      <c r="FTU31" s="31"/>
      <c r="FUG31" s="31"/>
      <c r="FUS31" s="31"/>
      <c r="FVE31" s="31"/>
      <c r="FVQ31" s="31"/>
      <c r="FWC31" s="31"/>
      <c r="FWO31" s="31"/>
      <c r="FXA31" s="31"/>
      <c r="FXM31" s="31"/>
      <c r="FXY31" s="31"/>
      <c r="FYK31" s="31"/>
      <c r="FYW31" s="31"/>
      <c r="FZI31" s="31"/>
      <c r="FZU31" s="31"/>
      <c r="GAG31" s="31"/>
      <c r="GAS31" s="31"/>
      <c r="GBE31" s="31"/>
      <c r="GBQ31" s="31"/>
      <c r="GCC31" s="31"/>
      <c r="GCO31" s="31"/>
      <c r="GDA31" s="31"/>
      <c r="GDM31" s="31"/>
      <c r="GDY31" s="31"/>
      <c r="GEK31" s="31"/>
      <c r="GEW31" s="31"/>
      <c r="GFI31" s="31"/>
      <c r="GFU31" s="31"/>
      <c r="GGG31" s="31"/>
      <c r="GGS31" s="31"/>
      <c r="GHE31" s="31"/>
      <c r="GHQ31" s="31"/>
      <c r="GIC31" s="31"/>
      <c r="GIO31" s="31"/>
      <c r="GJA31" s="31"/>
      <c r="GJM31" s="31"/>
      <c r="GJY31" s="31"/>
      <c r="GKK31" s="31"/>
      <c r="GKW31" s="31"/>
      <c r="GLI31" s="31"/>
      <c r="GLU31" s="31"/>
      <c r="GMG31" s="31"/>
      <c r="GMS31" s="31"/>
      <c r="GNE31" s="31"/>
      <c r="GNQ31" s="31"/>
      <c r="GOC31" s="31"/>
      <c r="GOO31" s="31"/>
      <c r="GPA31" s="31"/>
      <c r="GPM31" s="31"/>
      <c r="GPY31" s="31"/>
      <c r="GQK31" s="31"/>
      <c r="GQW31" s="31"/>
      <c r="GRI31" s="31"/>
      <c r="GRU31" s="31"/>
      <c r="GSG31" s="31"/>
      <c r="GSS31" s="31"/>
      <c r="GTE31" s="31"/>
      <c r="GTQ31" s="31"/>
      <c r="GUC31" s="31"/>
      <c r="GUO31" s="31"/>
      <c r="GVA31" s="31"/>
      <c r="GVM31" s="31"/>
      <c r="GVY31" s="31"/>
      <c r="GWK31" s="31"/>
      <c r="GWW31" s="31"/>
      <c r="GXI31" s="31"/>
      <c r="GXU31" s="31"/>
      <c r="GYG31" s="31"/>
      <c r="GYS31" s="31"/>
      <c r="GZE31" s="31"/>
      <c r="GZQ31" s="31"/>
      <c r="HAC31" s="31"/>
      <c r="HAO31" s="31"/>
      <c r="HBA31" s="31"/>
      <c r="HBM31" s="31"/>
      <c r="HBY31" s="31"/>
      <c r="HCK31" s="31"/>
      <c r="HCW31" s="31"/>
      <c r="HDI31" s="31"/>
      <c r="HDU31" s="31"/>
      <c r="HEG31" s="31"/>
      <c r="HES31" s="31"/>
      <c r="HFE31" s="31"/>
      <c r="HFQ31" s="31"/>
      <c r="HGC31" s="31"/>
      <c r="HGO31" s="31"/>
      <c r="HHA31" s="31"/>
      <c r="HHM31" s="31"/>
      <c r="HHY31" s="31"/>
      <c r="HIK31" s="31"/>
      <c r="HIW31" s="31"/>
      <c r="HJI31" s="31"/>
      <c r="HJU31" s="31"/>
      <c r="HKG31" s="31"/>
      <c r="HKS31" s="31"/>
      <c r="HLE31" s="31"/>
      <c r="HLQ31" s="31"/>
      <c r="HMC31" s="31"/>
      <c r="HMO31" s="31"/>
      <c r="HNA31" s="31"/>
      <c r="HNM31" s="31"/>
      <c r="HNY31" s="31"/>
      <c r="HOK31" s="31"/>
      <c r="HOW31" s="31"/>
      <c r="HPI31" s="31"/>
      <c r="HPU31" s="31"/>
      <c r="HQG31" s="31"/>
      <c r="HQS31" s="31"/>
      <c r="HRE31" s="31"/>
      <c r="HRQ31" s="31"/>
      <c r="HSC31" s="31"/>
      <c r="HSO31" s="31"/>
      <c r="HTA31" s="31"/>
      <c r="HTM31" s="31"/>
      <c r="HTY31" s="31"/>
      <c r="HUK31" s="31"/>
      <c r="HUW31" s="31"/>
      <c r="HVI31" s="31"/>
      <c r="HVU31" s="31"/>
      <c r="HWG31" s="31"/>
      <c r="HWS31" s="31"/>
      <c r="HXE31" s="31"/>
      <c r="HXQ31" s="31"/>
      <c r="HYC31" s="31"/>
      <c r="HYO31" s="31"/>
      <c r="HZA31" s="31"/>
      <c r="HZM31" s="31"/>
      <c r="HZY31" s="31"/>
      <c r="IAK31" s="31"/>
      <c r="IAW31" s="31"/>
      <c r="IBI31" s="31"/>
      <c r="IBU31" s="31"/>
      <c r="ICG31" s="31"/>
      <c r="ICS31" s="31"/>
      <c r="IDE31" s="31"/>
      <c r="IDQ31" s="31"/>
      <c r="IEC31" s="31"/>
      <c r="IEO31" s="31"/>
      <c r="IFA31" s="31"/>
      <c r="IFM31" s="31"/>
      <c r="IFY31" s="31"/>
      <c r="IGK31" s="31"/>
      <c r="IGW31" s="31"/>
      <c r="IHI31" s="31"/>
      <c r="IHU31" s="31"/>
      <c r="IIG31" s="31"/>
      <c r="IIS31" s="31"/>
      <c r="IJE31" s="31"/>
      <c r="IJQ31" s="31"/>
      <c r="IKC31" s="31"/>
      <c r="IKO31" s="31"/>
      <c r="ILA31" s="31"/>
      <c r="ILM31" s="31"/>
      <c r="ILY31" s="31"/>
      <c r="IMK31" s="31"/>
      <c r="IMW31" s="31"/>
      <c r="INI31" s="31"/>
      <c r="INU31" s="31"/>
      <c r="IOG31" s="31"/>
      <c r="IOS31" s="31"/>
      <c r="IPE31" s="31"/>
      <c r="IPQ31" s="31"/>
      <c r="IQC31" s="31"/>
      <c r="IQO31" s="31"/>
      <c r="IRA31" s="31"/>
      <c r="IRM31" s="31"/>
      <c r="IRY31" s="31"/>
      <c r="ISK31" s="31"/>
      <c r="ISW31" s="31"/>
      <c r="ITI31" s="31"/>
      <c r="ITU31" s="31"/>
      <c r="IUG31" s="31"/>
      <c r="IUS31" s="31"/>
      <c r="IVE31" s="31"/>
      <c r="IVQ31" s="31"/>
      <c r="IWC31" s="31"/>
      <c r="IWO31" s="31"/>
      <c r="IXA31" s="31"/>
      <c r="IXM31" s="31"/>
      <c r="IXY31" s="31"/>
      <c r="IYK31" s="31"/>
      <c r="IYW31" s="31"/>
      <c r="IZI31" s="31"/>
      <c r="IZU31" s="31"/>
      <c r="JAG31" s="31"/>
      <c r="JAS31" s="31"/>
      <c r="JBE31" s="31"/>
      <c r="JBQ31" s="31"/>
      <c r="JCC31" s="31"/>
      <c r="JCO31" s="31"/>
      <c r="JDA31" s="31"/>
      <c r="JDM31" s="31"/>
      <c r="JDY31" s="31"/>
      <c r="JEK31" s="31"/>
      <c r="JEW31" s="31"/>
      <c r="JFI31" s="31"/>
      <c r="JFU31" s="31"/>
      <c r="JGG31" s="31"/>
      <c r="JGS31" s="31"/>
      <c r="JHE31" s="31"/>
      <c r="JHQ31" s="31"/>
      <c r="JIC31" s="31"/>
      <c r="JIO31" s="31"/>
      <c r="JJA31" s="31"/>
      <c r="JJM31" s="31"/>
      <c r="JJY31" s="31"/>
      <c r="JKK31" s="31"/>
      <c r="JKW31" s="31"/>
      <c r="JLI31" s="31"/>
      <c r="JLU31" s="31"/>
      <c r="JMG31" s="31"/>
      <c r="JMS31" s="31"/>
      <c r="JNE31" s="31"/>
      <c r="JNQ31" s="31"/>
      <c r="JOC31" s="31"/>
      <c r="JOO31" s="31"/>
      <c r="JPA31" s="31"/>
      <c r="JPM31" s="31"/>
      <c r="JPY31" s="31"/>
      <c r="JQK31" s="31"/>
      <c r="JQW31" s="31"/>
      <c r="JRI31" s="31"/>
      <c r="JRU31" s="31"/>
      <c r="JSG31" s="31"/>
      <c r="JSS31" s="31"/>
      <c r="JTE31" s="31"/>
      <c r="JTQ31" s="31"/>
      <c r="JUC31" s="31"/>
      <c r="JUO31" s="31"/>
      <c r="JVA31" s="31"/>
      <c r="JVM31" s="31"/>
      <c r="JVY31" s="31"/>
      <c r="JWK31" s="31"/>
      <c r="JWW31" s="31"/>
      <c r="JXI31" s="31"/>
      <c r="JXU31" s="31"/>
      <c r="JYG31" s="31"/>
      <c r="JYS31" s="31"/>
      <c r="JZE31" s="31"/>
      <c r="JZQ31" s="31"/>
      <c r="KAC31" s="31"/>
      <c r="KAO31" s="31"/>
      <c r="KBA31" s="31"/>
      <c r="KBM31" s="31"/>
      <c r="KBY31" s="31"/>
      <c r="KCK31" s="31"/>
      <c r="KCW31" s="31"/>
      <c r="KDI31" s="31"/>
      <c r="KDU31" s="31"/>
      <c r="KEG31" s="31"/>
      <c r="KES31" s="31"/>
      <c r="KFE31" s="31"/>
      <c r="KFQ31" s="31"/>
      <c r="KGC31" s="31"/>
      <c r="KGO31" s="31"/>
      <c r="KHA31" s="31"/>
      <c r="KHM31" s="31"/>
      <c r="KHY31" s="31"/>
      <c r="KIK31" s="31"/>
      <c r="KIW31" s="31"/>
      <c r="KJI31" s="31"/>
      <c r="KJU31" s="31"/>
      <c r="KKG31" s="31"/>
      <c r="KKS31" s="31"/>
      <c r="KLE31" s="31"/>
      <c r="KLQ31" s="31"/>
      <c r="KMC31" s="31"/>
      <c r="KMO31" s="31"/>
      <c r="KNA31" s="31"/>
      <c r="KNM31" s="31"/>
      <c r="KNY31" s="31"/>
      <c r="KOK31" s="31"/>
      <c r="KOW31" s="31"/>
      <c r="KPI31" s="31"/>
      <c r="KPU31" s="31"/>
      <c r="KQG31" s="31"/>
      <c r="KQS31" s="31"/>
      <c r="KRE31" s="31"/>
      <c r="KRQ31" s="31"/>
      <c r="KSC31" s="31"/>
      <c r="KSO31" s="31"/>
      <c r="KTA31" s="31"/>
      <c r="KTM31" s="31"/>
      <c r="KTY31" s="31"/>
      <c r="KUK31" s="31"/>
      <c r="KUW31" s="31"/>
      <c r="KVI31" s="31"/>
      <c r="KVU31" s="31"/>
      <c r="KWG31" s="31"/>
      <c r="KWS31" s="31"/>
      <c r="KXE31" s="31"/>
      <c r="KXQ31" s="31"/>
      <c r="KYC31" s="31"/>
      <c r="KYO31" s="31"/>
      <c r="KZA31" s="31"/>
      <c r="KZM31" s="31"/>
      <c r="KZY31" s="31"/>
      <c r="LAK31" s="31"/>
      <c r="LAW31" s="31"/>
      <c r="LBI31" s="31"/>
      <c r="LBU31" s="31"/>
      <c r="LCG31" s="31"/>
      <c r="LCS31" s="31"/>
      <c r="LDE31" s="31"/>
      <c r="LDQ31" s="31"/>
      <c r="LEC31" s="31"/>
      <c r="LEO31" s="31"/>
      <c r="LFA31" s="31"/>
      <c r="LFM31" s="31"/>
      <c r="LFY31" s="31"/>
      <c r="LGK31" s="31"/>
      <c r="LGW31" s="31"/>
      <c r="LHI31" s="31"/>
      <c r="LHU31" s="31"/>
      <c r="LIG31" s="31"/>
      <c r="LIS31" s="31"/>
      <c r="LJE31" s="31"/>
      <c r="LJQ31" s="31"/>
      <c r="LKC31" s="31"/>
      <c r="LKO31" s="31"/>
      <c r="LLA31" s="31"/>
      <c r="LLM31" s="31"/>
      <c r="LLY31" s="31"/>
      <c r="LMK31" s="31"/>
      <c r="LMW31" s="31"/>
      <c r="LNI31" s="31"/>
      <c r="LNU31" s="31"/>
      <c r="LOG31" s="31"/>
      <c r="LOS31" s="31"/>
      <c r="LPE31" s="31"/>
      <c r="LPQ31" s="31"/>
      <c r="LQC31" s="31"/>
      <c r="LQO31" s="31"/>
      <c r="LRA31" s="31"/>
      <c r="LRM31" s="31"/>
      <c r="LRY31" s="31"/>
      <c r="LSK31" s="31"/>
      <c r="LSW31" s="31"/>
      <c r="LTI31" s="31"/>
      <c r="LTU31" s="31"/>
      <c r="LUG31" s="31"/>
      <c r="LUS31" s="31"/>
      <c r="LVE31" s="31"/>
      <c r="LVQ31" s="31"/>
      <c r="LWC31" s="31"/>
      <c r="LWO31" s="31"/>
      <c r="LXA31" s="31"/>
      <c r="LXM31" s="31"/>
      <c r="LXY31" s="31"/>
      <c r="LYK31" s="31"/>
      <c r="LYW31" s="31"/>
      <c r="LZI31" s="31"/>
      <c r="LZU31" s="31"/>
      <c r="MAG31" s="31"/>
      <c r="MAS31" s="31"/>
      <c r="MBE31" s="31"/>
      <c r="MBQ31" s="31"/>
      <c r="MCC31" s="31"/>
      <c r="MCO31" s="31"/>
      <c r="MDA31" s="31"/>
      <c r="MDM31" s="31"/>
      <c r="MDY31" s="31"/>
      <c r="MEK31" s="31"/>
      <c r="MEW31" s="31"/>
      <c r="MFI31" s="31"/>
      <c r="MFU31" s="31"/>
      <c r="MGG31" s="31"/>
      <c r="MGS31" s="31"/>
      <c r="MHE31" s="31"/>
      <c r="MHQ31" s="31"/>
      <c r="MIC31" s="31"/>
      <c r="MIO31" s="31"/>
      <c r="MJA31" s="31"/>
      <c r="MJM31" s="31"/>
      <c r="MJY31" s="31"/>
      <c r="MKK31" s="31"/>
      <c r="MKW31" s="31"/>
      <c r="MLI31" s="31"/>
      <c r="MLU31" s="31"/>
      <c r="MMG31" s="31"/>
      <c r="MMS31" s="31"/>
      <c r="MNE31" s="31"/>
      <c r="MNQ31" s="31"/>
      <c r="MOC31" s="31"/>
      <c r="MOO31" s="31"/>
      <c r="MPA31" s="31"/>
      <c r="MPM31" s="31"/>
      <c r="MPY31" s="31"/>
      <c r="MQK31" s="31"/>
      <c r="MQW31" s="31"/>
      <c r="MRI31" s="31"/>
      <c r="MRU31" s="31"/>
      <c r="MSG31" s="31"/>
      <c r="MSS31" s="31"/>
      <c r="MTE31" s="31"/>
      <c r="MTQ31" s="31"/>
      <c r="MUC31" s="31"/>
      <c r="MUO31" s="31"/>
      <c r="MVA31" s="31"/>
      <c r="MVM31" s="31"/>
      <c r="MVY31" s="31"/>
      <c r="MWK31" s="31"/>
      <c r="MWW31" s="31"/>
      <c r="MXI31" s="31"/>
      <c r="MXU31" s="31"/>
      <c r="MYG31" s="31"/>
      <c r="MYS31" s="31"/>
      <c r="MZE31" s="31"/>
      <c r="MZQ31" s="31"/>
      <c r="NAC31" s="31"/>
      <c r="NAO31" s="31"/>
      <c r="NBA31" s="31"/>
      <c r="NBM31" s="31"/>
      <c r="NBY31" s="31"/>
      <c r="NCK31" s="31"/>
      <c r="NCW31" s="31"/>
      <c r="NDI31" s="31"/>
      <c r="NDU31" s="31"/>
      <c r="NEG31" s="31"/>
      <c r="NES31" s="31"/>
      <c r="NFE31" s="31"/>
      <c r="NFQ31" s="31"/>
      <c r="NGC31" s="31"/>
      <c r="NGO31" s="31"/>
      <c r="NHA31" s="31"/>
      <c r="NHM31" s="31"/>
      <c r="NHY31" s="31"/>
      <c r="NIK31" s="31"/>
      <c r="NIW31" s="31"/>
      <c r="NJI31" s="31"/>
      <c r="NJU31" s="31"/>
      <c r="NKG31" s="31"/>
      <c r="NKS31" s="31"/>
      <c r="NLE31" s="31"/>
      <c r="NLQ31" s="31"/>
      <c r="NMC31" s="31"/>
      <c r="NMO31" s="31"/>
      <c r="NNA31" s="31"/>
      <c r="NNM31" s="31"/>
      <c r="NNY31" s="31"/>
      <c r="NOK31" s="31"/>
      <c r="NOW31" s="31"/>
      <c r="NPI31" s="31"/>
      <c r="NPU31" s="31"/>
      <c r="NQG31" s="31"/>
      <c r="NQS31" s="31"/>
      <c r="NRE31" s="31"/>
      <c r="NRQ31" s="31"/>
      <c r="NSC31" s="31"/>
      <c r="NSO31" s="31"/>
      <c r="NTA31" s="31"/>
      <c r="NTM31" s="31"/>
      <c r="NTY31" s="31"/>
      <c r="NUK31" s="31"/>
      <c r="NUW31" s="31"/>
      <c r="NVI31" s="31"/>
      <c r="NVU31" s="31"/>
      <c r="NWG31" s="31"/>
      <c r="NWS31" s="31"/>
      <c r="NXE31" s="31"/>
      <c r="NXQ31" s="31"/>
      <c r="NYC31" s="31"/>
      <c r="NYO31" s="31"/>
      <c r="NZA31" s="31"/>
      <c r="NZM31" s="31"/>
      <c r="NZY31" s="31"/>
      <c r="OAK31" s="31"/>
      <c r="OAW31" s="31"/>
      <c r="OBI31" s="31"/>
      <c r="OBU31" s="31"/>
      <c r="OCG31" s="31"/>
      <c r="OCS31" s="31"/>
      <c r="ODE31" s="31"/>
      <c r="ODQ31" s="31"/>
      <c r="OEC31" s="31"/>
      <c r="OEO31" s="31"/>
      <c r="OFA31" s="31"/>
      <c r="OFM31" s="31"/>
      <c r="OFY31" s="31"/>
      <c r="OGK31" s="31"/>
      <c r="OGW31" s="31"/>
      <c r="OHI31" s="31"/>
      <c r="OHU31" s="31"/>
      <c r="OIG31" s="31"/>
      <c r="OIS31" s="31"/>
      <c r="OJE31" s="31"/>
      <c r="OJQ31" s="31"/>
      <c r="OKC31" s="31"/>
      <c r="OKO31" s="31"/>
      <c r="OLA31" s="31"/>
      <c r="OLM31" s="31"/>
      <c r="OLY31" s="31"/>
      <c r="OMK31" s="31"/>
      <c r="OMW31" s="31"/>
      <c r="ONI31" s="31"/>
      <c r="ONU31" s="31"/>
      <c r="OOG31" s="31"/>
      <c r="OOS31" s="31"/>
      <c r="OPE31" s="31"/>
      <c r="OPQ31" s="31"/>
      <c r="OQC31" s="31"/>
      <c r="OQO31" s="31"/>
      <c r="ORA31" s="31"/>
      <c r="ORM31" s="31"/>
      <c r="ORY31" s="31"/>
      <c r="OSK31" s="31"/>
      <c r="OSW31" s="31"/>
      <c r="OTI31" s="31"/>
      <c r="OTU31" s="31"/>
      <c r="OUG31" s="31"/>
      <c r="OUS31" s="31"/>
      <c r="OVE31" s="31"/>
      <c r="OVQ31" s="31"/>
      <c r="OWC31" s="31"/>
      <c r="OWO31" s="31"/>
      <c r="OXA31" s="31"/>
      <c r="OXM31" s="31"/>
      <c r="OXY31" s="31"/>
      <c r="OYK31" s="31"/>
      <c r="OYW31" s="31"/>
      <c r="OZI31" s="31"/>
      <c r="OZU31" s="31"/>
      <c r="PAG31" s="31"/>
      <c r="PAS31" s="31"/>
      <c r="PBE31" s="31"/>
      <c r="PBQ31" s="31"/>
      <c r="PCC31" s="31"/>
      <c r="PCO31" s="31"/>
      <c r="PDA31" s="31"/>
      <c r="PDM31" s="31"/>
      <c r="PDY31" s="31"/>
      <c r="PEK31" s="31"/>
      <c r="PEW31" s="31"/>
      <c r="PFI31" s="31"/>
      <c r="PFU31" s="31"/>
      <c r="PGG31" s="31"/>
      <c r="PGS31" s="31"/>
      <c r="PHE31" s="31"/>
      <c r="PHQ31" s="31"/>
      <c r="PIC31" s="31"/>
      <c r="PIO31" s="31"/>
      <c r="PJA31" s="31"/>
      <c r="PJM31" s="31"/>
      <c r="PJY31" s="31"/>
      <c r="PKK31" s="31"/>
      <c r="PKW31" s="31"/>
      <c r="PLI31" s="31"/>
      <c r="PLU31" s="31"/>
      <c r="PMG31" s="31"/>
      <c r="PMS31" s="31"/>
      <c r="PNE31" s="31"/>
      <c r="PNQ31" s="31"/>
      <c r="POC31" s="31"/>
      <c r="POO31" s="31"/>
      <c r="PPA31" s="31"/>
      <c r="PPM31" s="31"/>
      <c r="PPY31" s="31"/>
      <c r="PQK31" s="31"/>
      <c r="PQW31" s="31"/>
      <c r="PRI31" s="31"/>
      <c r="PRU31" s="31"/>
      <c r="PSG31" s="31"/>
      <c r="PSS31" s="31"/>
      <c r="PTE31" s="31"/>
      <c r="PTQ31" s="31"/>
      <c r="PUC31" s="31"/>
      <c r="PUO31" s="31"/>
      <c r="PVA31" s="31"/>
      <c r="PVM31" s="31"/>
      <c r="PVY31" s="31"/>
      <c r="PWK31" s="31"/>
      <c r="PWW31" s="31"/>
      <c r="PXI31" s="31"/>
      <c r="PXU31" s="31"/>
      <c r="PYG31" s="31"/>
      <c r="PYS31" s="31"/>
      <c r="PZE31" s="31"/>
      <c r="PZQ31" s="31"/>
      <c r="QAC31" s="31"/>
      <c r="QAO31" s="31"/>
      <c r="QBA31" s="31"/>
      <c r="QBM31" s="31"/>
      <c r="QBY31" s="31"/>
      <c r="QCK31" s="31"/>
      <c r="QCW31" s="31"/>
      <c r="QDI31" s="31"/>
      <c r="QDU31" s="31"/>
      <c r="QEG31" s="31"/>
      <c r="QES31" s="31"/>
      <c r="QFE31" s="31"/>
      <c r="QFQ31" s="31"/>
      <c r="QGC31" s="31"/>
      <c r="QGO31" s="31"/>
      <c r="QHA31" s="31"/>
      <c r="QHM31" s="31"/>
      <c r="QHY31" s="31"/>
      <c r="QIK31" s="31"/>
      <c r="QIW31" s="31"/>
      <c r="QJI31" s="31"/>
      <c r="QJU31" s="31"/>
      <c r="QKG31" s="31"/>
      <c r="QKS31" s="31"/>
      <c r="QLE31" s="31"/>
      <c r="QLQ31" s="31"/>
      <c r="QMC31" s="31"/>
      <c r="QMO31" s="31"/>
      <c r="QNA31" s="31"/>
      <c r="QNM31" s="31"/>
      <c r="QNY31" s="31"/>
      <c r="QOK31" s="31"/>
      <c r="QOW31" s="31"/>
      <c r="QPI31" s="31"/>
      <c r="QPU31" s="31"/>
      <c r="QQG31" s="31"/>
      <c r="QQS31" s="31"/>
      <c r="QRE31" s="31"/>
      <c r="QRQ31" s="31"/>
      <c r="QSC31" s="31"/>
      <c r="QSO31" s="31"/>
      <c r="QTA31" s="31"/>
      <c r="QTM31" s="31"/>
      <c r="QTY31" s="31"/>
      <c r="QUK31" s="31"/>
      <c r="QUW31" s="31"/>
      <c r="QVI31" s="31"/>
      <c r="QVU31" s="31"/>
      <c r="QWG31" s="31"/>
      <c r="QWS31" s="31"/>
      <c r="QXE31" s="31"/>
      <c r="QXQ31" s="31"/>
      <c r="QYC31" s="31"/>
      <c r="QYO31" s="31"/>
      <c r="QZA31" s="31"/>
      <c r="QZM31" s="31"/>
      <c r="QZY31" s="31"/>
      <c r="RAK31" s="31"/>
      <c r="RAW31" s="31"/>
      <c r="RBI31" s="31"/>
      <c r="RBU31" s="31"/>
      <c r="RCG31" s="31"/>
      <c r="RCS31" s="31"/>
      <c r="RDE31" s="31"/>
      <c r="RDQ31" s="31"/>
      <c r="REC31" s="31"/>
      <c r="REO31" s="31"/>
      <c r="RFA31" s="31"/>
      <c r="RFM31" s="31"/>
      <c r="RFY31" s="31"/>
      <c r="RGK31" s="31"/>
      <c r="RGW31" s="31"/>
      <c r="RHI31" s="31"/>
      <c r="RHU31" s="31"/>
      <c r="RIG31" s="31"/>
      <c r="RIS31" s="31"/>
      <c r="RJE31" s="31"/>
      <c r="RJQ31" s="31"/>
      <c r="RKC31" s="31"/>
      <c r="RKO31" s="31"/>
      <c r="RLA31" s="31"/>
      <c r="RLM31" s="31"/>
      <c r="RLY31" s="31"/>
      <c r="RMK31" s="31"/>
      <c r="RMW31" s="31"/>
      <c r="RNI31" s="31"/>
      <c r="RNU31" s="31"/>
      <c r="ROG31" s="31"/>
      <c r="ROS31" s="31"/>
      <c r="RPE31" s="31"/>
      <c r="RPQ31" s="31"/>
      <c r="RQC31" s="31"/>
      <c r="RQO31" s="31"/>
      <c r="RRA31" s="31"/>
      <c r="RRM31" s="31"/>
      <c r="RRY31" s="31"/>
      <c r="RSK31" s="31"/>
      <c r="RSW31" s="31"/>
      <c r="RTI31" s="31"/>
      <c r="RTU31" s="31"/>
      <c r="RUG31" s="31"/>
      <c r="RUS31" s="31"/>
      <c r="RVE31" s="31"/>
      <c r="RVQ31" s="31"/>
      <c r="RWC31" s="31"/>
      <c r="RWO31" s="31"/>
      <c r="RXA31" s="31"/>
      <c r="RXM31" s="31"/>
      <c r="RXY31" s="31"/>
      <c r="RYK31" s="31"/>
      <c r="RYW31" s="31"/>
      <c r="RZI31" s="31"/>
      <c r="RZU31" s="31"/>
      <c r="SAG31" s="31"/>
      <c r="SAS31" s="31"/>
      <c r="SBE31" s="31"/>
      <c r="SBQ31" s="31"/>
      <c r="SCC31" s="31"/>
      <c r="SCO31" s="31"/>
      <c r="SDA31" s="31"/>
      <c r="SDM31" s="31"/>
      <c r="SDY31" s="31"/>
      <c r="SEK31" s="31"/>
      <c r="SEW31" s="31"/>
      <c r="SFI31" s="31"/>
      <c r="SFU31" s="31"/>
      <c r="SGG31" s="31"/>
      <c r="SGS31" s="31"/>
      <c r="SHE31" s="31"/>
      <c r="SHQ31" s="31"/>
      <c r="SIC31" s="31"/>
      <c r="SIO31" s="31"/>
      <c r="SJA31" s="31"/>
      <c r="SJM31" s="31"/>
      <c r="SJY31" s="31"/>
      <c r="SKK31" s="31"/>
      <c r="SKW31" s="31"/>
      <c r="SLI31" s="31"/>
      <c r="SLU31" s="31"/>
      <c r="SMG31" s="31"/>
      <c r="SMS31" s="31"/>
      <c r="SNE31" s="31"/>
      <c r="SNQ31" s="31"/>
      <c r="SOC31" s="31"/>
      <c r="SOO31" s="31"/>
      <c r="SPA31" s="31"/>
      <c r="SPM31" s="31"/>
      <c r="SPY31" s="31"/>
      <c r="SQK31" s="31"/>
      <c r="SQW31" s="31"/>
      <c r="SRI31" s="31"/>
      <c r="SRU31" s="31"/>
      <c r="SSG31" s="31"/>
      <c r="SSS31" s="31"/>
      <c r="STE31" s="31"/>
      <c r="STQ31" s="31"/>
      <c r="SUC31" s="31"/>
      <c r="SUO31" s="31"/>
      <c r="SVA31" s="31"/>
      <c r="SVM31" s="31"/>
      <c r="SVY31" s="31"/>
      <c r="SWK31" s="31"/>
      <c r="SWW31" s="31"/>
      <c r="SXI31" s="31"/>
      <c r="SXU31" s="31"/>
      <c r="SYG31" s="31"/>
      <c r="SYS31" s="31"/>
      <c r="SZE31" s="31"/>
      <c r="SZQ31" s="31"/>
      <c r="TAC31" s="31"/>
      <c r="TAO31" s="31"/>
      <c r="TBA31" s="31"/>
      <c r="TBM31" s="31"/>
      <c r="TBY31" s="31"/>
      <c r="TCK31" s="31"/>
      <c r="TCW31" s="31"/>
      <c r="TDI31" s="31"/>
      <c r="TDU31" s="31"/>
      <c r="TEG31" s="31"/>
      <c r="TES31" s="31"/>
      <c r="TFE31" s="31"/>
      <c r="TFQ31" s="31"/>
      <c r="TGC31" s="31"/>
      <c r="TGO31" s="31"/>
      <c r="THA31" s="31"/>
      <c r="THM31" s="31"/>
      <c r="THY31" s="31"/>
      <c r="TIK31" s="31"/>
      <c r="TIW31" s="31"/>
      <c r="TJI31" s="31"/>
      <c r="TJU31" s="31"/>
      <c r="TKG31" s="31"/>
      <c r="TKS31" s="31"/>
      <c r="TLE31" s="31"/>
      <c r="TLQ31" s="31"/>
      <c r="TMC31" s="31"/>
      <c r="TMO31" s="31"/>
      <c r="TNA31" s="31"/>
      <c r="TNM31" s="31"/>
      <c r="TNY31" s="31"/>
      <c r="TOK31" s="31"/>
      <c r="TOW31" s="31"/>
      <c r="TPI31" s="31"/>
      <c r="TPU31" s="31"/>
      <c r="TQG31" s="31"/>
      <c r="TQS31" s="31"/>
      <c r="TRE31" s="31"/>
      <c r="TRQ31" s="31"/>
      <c r="TSC31" s="31"/>
      <c r="TSO31" s="31"/>
      <c r="TTA31" s="31"/>
      <c r="TTM31" s="31"/>
      <c r="TTY31" s="31"/>
      <c r="TUK31" s="31"/>
      <c r="TUW31" s="31"/>
      <c r="TVI31" s="31"/>
      <c r="TVU31" s="31"/>
      <c r="TWG31" s="31"/>
      <c r="TWS31" s="31"/>
      <c r="TXE31" s="31"/>
      <c r="TXQ31" s="31"/>
      <c r="TYC31" s="31"/>
      <c r="TYO31" s="31"/>
      <c r="TZA31" s="31"/>
      <c r="TZM31" s="31"/>
      <c r="TZY31" s="31"/>
      <c r="UAK31" s="31"/>
      <c r="UAW31" s="31"/>
      <c r="UBI31" s="31"/>
      <c r="UBU31" s="31"/>
      <c r="UCG31" s="31"/>
      <c r="UCS31" s="31"/>
      <c r="UDE31" s="31"/>
      <c r="UDQ31" s="31"/>
      <c r="UEC31" s="31"/>
      <c r="UEO31" s="31"/>
      <c r="UFA31" s="31"/>
      <c r="UFM31" s="31"/>
      <c r="UFY31" s="31"/>
      <c r="UGK31" s="31"/>
      <c r="UGW31" s="31"/>
      <c r="UHI31" s="31"/>
      <c r="UHU31" s="31"/>
      <c r="UIG31" s="31"/>
      <c r="UIS31" s="31"/>
      <c r="UJE31" s="31"/>
      <c r="UJQ31" s="31"/>
      <c r="UKC31" s="31"/>
      <c r="UKO31" s="31"/>
      <c r="ULA31" s="31"/>
      <c r="ULM31" s="31"/>
      <c r="ULY31" s="31"/>
      <c r="UMK31" s="31"/>
      <c r="UMW31" s="31"/>
      <c r="UNI31" s="31"/>
      <c r="UNU31" s="31"/>
      <c r="UOG31" s="31"/>
      <c r="UOS31" s="31"/>
      <c r="UPE31" s="31"/>
      <c r="UPQ31" s="31"/>
      <c r="UQC31" s="31"/>
      <c r="UQO31" s="31"/>
      <c r="URA31" s="31"/>
      <c r="URM31" s="31"/>
      <c r="URY31" s="31"/>
      <c r="USK31" s="31"/>
      <c r="USW31" s="31"/>
      <c r="UTI31" s="31"/>
      <c r="UTU31" s="31"/>
      <c r="UUG31" s="31"/>
      <c r="UUS31" s="31"/>
      <c r="UVE31" s="31"/>
      <c r="UVQ31" s="31"/>
      <c r="UWC31" s="31"/>
      <c r="UWO31" s="31"/>
      <c r="UXA31" s="31"/>
      <c r="UXM31" s="31"/>
      <c r="UXY31" s="31"/>
      <c r="UYK31" s="31"/>
      <c r="UYW31" s="31"/>
      <c r="UZI31" s="31"/>
      <c r="UZU31" s="31"/>
      <c r="VAG31" s="31"/>
      <c r="VAS31" s="31"/>
      <c r="VBE31" s="31"/>
      <c r="VBQ31" s="31"/>
      <c r="VCC31" s="31"/>
      <c r="VCO31" s="31"/>
      <c r="VDA31" s="31"/>
      <c r="VDM31" s="31"/>
      <c r="VDY31" s="31"/>
      <c r="VEK31" s="31"/>
      <c r="VEW31" s="31"/>
      <c r="VFI31" s="31"/>
      <c r="VFU31" s="31"/>
      <c r="VGG31" s="31"/>
      <c r="VGS31" s="31"/>
      <c r="VHE31" s="31"/>
      <c r="VHQ31" s="31"/>
      <c r="VIC31" s="31"/>
      <c r="VIO31" s="31"/>
      <c r="VJA31" s="31"/>
      <c r="VJM31" s="31"/>
      <c r="VJY31" s="31"/>
      <c r="VKK31" s="31"/>
      <c r="VKW31" s="31"/>
      <c r="VLI31" s="31"/>
      <c r="VLU31" s="31"/>
      <c r="VMG31" s="31"/>
      <c r="VMS31" s="31"/>
      <c r="VNE31" s="31"/>
      <c r="VNQ31" s="31"/>
      <c r="VOC31" s="31"/>
      <c r="VOO31" s="31"/>
      <c r="VPA31" s="31"/>
      <c r="VPM31" s="31"/>
      <c r="VPY31" s="31"/>
      <c r="VQK31" s="31"/>
      <c r="VQW31" s="31"/>
      <c r="VRI31" s="31"/>
      <c r="VRU31" s="31"/>
      <c r="VSG31" s="31"/>
      <c r="VSS31" s="31"/>
      <c r="VTE31" s="31"/>
      <c r="VTQ31" s="31"/>
      <c r="VUC31" s="31"/>
      <c r="VUO31" s="31"/>
      <c r="VVA31" s="31"/>
      <c r="VVM31" s="31"/>
      <c r="VVY31" s="31"/>
      <c r="VWK31" s="31"/>
      <c r="VWW31" s="31"/>
      <c r="VXI31" s="31"/>
      <c r="VXU31" s="31"/>
      <c r="VYG31" s="31"/>
      <c r="VYS31" s="31"/>
      <c r="VZE31" s="31"/>
      <c r="VZQ31" s="31"/>
      <c r="WAC31" s="31"/>
      <c r="WAO31" s="31"/>
      <c r="WBA31" s="31"/>
      <c r="WBM31" s="31"/>
      <c r="WBY31" s="31"/>
      <c r="WCK31" s="31"/>
      <c r="WCW31" s="31"/>
      <c r="WDI31" s="31"/>
      <c r="WDU31" s="31"/>
      <c r="WEG31" s="31"/>
      <c r="WES31" s="31"/>
      <c r="WFE31" s="31"/>
      <c r="WFQ31" s="31"/>
      <c r="WGC31" s="31"/>
      <c r="WGO31" s="31"/>
      <c r="WHA31" s="31"/>
      <c r="WHM31" s="31"/>
      <c r="WHY31" s="31"/>
      <c r="WIK31" s="31"/>
      <c r="WIW31" s="31"/>
      <c r="WJI31" s="31"/>
      <c r="WJU31" s="31"/>
      <c r="WKG31" s="31"/>
      <c r="WKS31" s="31"/>
      <c r="WLE31" s="31"/>
      <c r="WLQ31" s="31"/>
      <c r="WMC31" s="31"/>
      <c r="WMO31" s="31"/>
      <c r="WNA31" s="31"/>
      <c r="WNM31" s="31"/>
      <c r="WNY31" s="31"/>
      <c r="WOK31" s="31"/>
      <c r="WOW31" s="31"/>
      <c r="WPI31" s="31"/>
      <c r="WPU31" s="31"/>
      <c r="WQG31" s="31"/>
      <c r="WQS31" s="31"/>
      <c r="WRE31" s="31"/>
      <c r="WRQ31" s="31"/>
      <c r="WSC31" s="31"/>
      <c r="WSO31" s="31"/>
      <c r="WTA31" s="31"/>
      <c r="WTM31" s="31"/>
      <c r="WTY31" s="31"/>
      <c r="WUK31" s="31"/>
      <c r="WUW31" s="31"/>
      <c r="WVI31" s="31"/>
      <c r="WVU31" s="31"/>
      <c r="WWG31" s="31"/>
      <c r="WWS31" s="31"/>
      <c r="WXE31" s="31"/>
      <c r="WXQ31" s="31"/>
      <c r="WYC31" s="31"/>
      <c r="WYO31" s="31"/>
      <c r="WZA31" s="31"/>
      <c r="WZM31" s="31"/>
      <c r="WZY31" s="31"/>
      <c r="XAK31" s="31"/>
      <c r="XAW31" s="31"/>
      <c r="XBI31" s="31"/>
      <c r="XBU31" s="31"/>
      <c r="XCG31" s="31"/>
      <c r="XCS31" s="31"/>
      <c r="XDE31" s="31"/>
      <c r="XDQ31" s="31"/>
      <c r="XEC31" s="31"/>
      <c r="XEO31" s="31"/>
    </row>
    <row r="32" spans="1:1021 1033:2041 2053:3061 3073:4093 4105:5113 5125:6133 6145:7165 7177:8185 8197:9205 9217:10237 10249:11257 11269:12277 12289:13309 13321:14329 14341:15349 15361:16369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5" x14ac:dyDescent="0.3">
      <c r="O33" s="52"/>
    </row>
    <row r="34" spans="2:15" x14ac:dyDescent="0.3">
      <c r="O34" s="65"/>
    </row>
    <row r="35" spans="2:15" x14ac:dyDescent="0.3">
      <c r="O35" s="52"/>
    </row>
    <row r="36" spans="2:15" x14ac:dyDescent="0.3">
      <c r="B36" s="1"/>
      <c r="O36" s="65"/>
    </row>
  </sheetData>
  <pageMargins left="0.7" right="0.7" top="0.75" bottom="0.75" header="0.3" footer="0.3"/>
  <pageSetup orientation="portrait" horizontalDpi="0" verticalDpi="0" r:id="rId1"/>
  <customProperties>
    <customPr name="SheetOptions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2dcbe2-4e8e-4629-b197-82ae287d7d36" xsi:nil="true"/>
    <lcf76f155ced4ddcb4097134ff3c332f xmlns="9a8df84f-07e5-4120-8fc1-bf0494d5fc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08DF05AF75D44AEF9EB31F22CBCEA" ma:contentTypeVersion="17" ma:contentTypeDescription="Create a new document." ma:contentTypeScope="" ma:versionID="92720be3319bc6d65d8868a2b54d7141">
  <xsd:schema xmlns:xsd="http://www.w3.org/2001/XMLSchema" xmlns:xs="http://www.w3.org/2001/XMLSchema" xmlns:p="http://schemas.microsoft.com/office/2006/metadata/properties" xmlns:ns2="fe2dcbe2-4e8e-4629-b197-82ae287d7d36" xmlns:ns3="9a8df84f-07e5-4120-8fc1-bf0494d5fc42" targetNamespace="http://schemas.microsoft.com/office/2006/metadata/properties" ma:root="true" ma:fieldsID="d3ad1181207ff487c0598d1294108e58" ns2:_="" ns3:_="">
    <xsd:import namespace="fe2dcbe2-4e8e-4629-b197-82ae287d7d36"/>
    <xsd:import namespace="9a8df84f-07e5-4120-8fc1-bf0494d5fc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dcbe2-4e8e-4629-b197-82ae287d7d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087277-d571-4fe7-be4d-9b9cbe8d88df}" ma:internalName="TaxCatchAll" ma:showField="CatchAllData" ma:web="fe2dcbe2-4e8e-4629-b197-82ae287d7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df84f-07e5-4120-8fc1-bf0494d5f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dd5c078-b1c9-448c-827a-ca010be97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941C3F-B058-4DCD-82AA-6F559FDDA9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BED326-B723-47B5-BCE2-AA74A4BD2524}">
  <ds:schemaRefs>
    <ds:schemaRef ds:uri="http://schemas.microsoft.com/office/infopath/2007/PartnerControls"/>
    <ds:schemaRef ds:uri="fe2dcbe2-4e8e-4629-b197-82ae287d7d36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9a8df84f-07e5-4120-8fc1-bf0494d5fc42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5EF5FC7-FE28-4D42-B634-98BAE4F2F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dcbe2-4e8e-4629-b197-82ae287d7d36"/>
    <ds:schemaRef ds:uri="9a8df84f-07e5-4120-8fc1-bf0494d5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PnL</vt:lpstr>
      <vt:lpstr>BS</vt:lpstr>
      <vt:lpstr>CF</vt:lpstr>
      <vt:lpstr>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Bingefors</dc:creator>
  <cp:lastModifiedBy>Tom Rogn</cp:lastModifiedBy>
  <dcterms:created xsi:type="dcterms:W3CDTF">2015-06-05T18:17:20Z</dcterms:created>
  <dcterms:modified xsi:type="dcterms:W3CDTF">2023-05-09T12:47:46Z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ediaServiceImageTags">
    <vt:lpwstr/>
  </property>
  <property fmtid="{D5CDD505-2E9C-101B-9397-08002B2CF9AE}" pid="5" name="ContentTypeId">
    <vt:lpwstr>0x01010066C08DF05AF75D44AEF9EB31F22CBCEA</vt:lpwstr>
  </property>
</Properties>
</file>