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linkmobile-my.sharepoint.com/personal/tom_rogn_linkmobility_com/Documents/Documents/2Q23/"/>
    </mc:Choice>
  </mc:AlternateContent>
  <xr:revisionPtr revIDLastSave="0" documentId="8_{DBF75333-5CE8-4090-AA9C-800C3FAF2F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nL" sheetId="1" r:id="rId1"/>
    <sheet name="BS" sheetId="6" r:id="rId2"/>
    <sheet name="CF" sheetId="5" r:id="rId3"/>
    <sheet name="Segment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O31" i="7" l="1"/>
  <c r="O19" i="6"/>
  <c r="O24" i="6"/>
  <c r="O14" i="1"/>
  <c r="O36" i="1"/>
  <c r="O7" i="1"/>
  <c r="O39" i="5"/>
  <c r="O41" i="5" s="1"/>
  <c r="N39" i="5" l="1"/>
  <c r="N41" i="5" s="1"/>
  <c r="S39" i="5" l="1"/>
  <c r="S41" i="5" s="1"/>
  <c r="L39" i="5"/>
  <c r="L41" i="5" s="1"/>
  <c r="K39" i="5"/>
  <c r="K41" i="5" s="1"/>
  <c r="M39" i="5" l="1"/>
  <c r="M41" i="5" s="1"/>
  <c r="N19" i="6" l="1"/>
  <c r="N24" i="6"/>
  <c r="N36" i="1"/>
  <c r="N14" i="1"/>
  <c r="N7" i="1"/>
  <c r="M24" i="6"/>
  <c r="S36" i="1"/>
  <c r="S14" i="1"/>
  <c r="M36" i="1"/>
  <c r="M14" i="1"/>
  <c r="S19" i="6"/>
  <c r="S24" i="6"/>
  <c r="M7" i="1"/>
  <c r="S7" i="1"/>
  <c r="M19" i="6"/>
</calcChain>
</file>

<file path=xl/sharedStrings.xml><?xml version="1.0" encoding="utf-8"?>
<sst xmlns="http://schemas.openxmlformats.org/spreadsheetml/2006/main" count="182" uniqueCount="113">
  <si>
    <t>Global Messaging</t>
  </si>
  <si>
    <t>Northern Europe</t>
  </si>
  <si>
    <t>Central Europe</t>
  </si>
  <si>
    <t>Western Europe</t>
  </si>
  <si>
    <t>REVENUE</t>
  </si>
  <si>
    <t>North America</t>
  </si>
  <si>
    <t>Total</t>
  </si>
  <si>
    <t>Gross profit</t>
  </si>
  <si>
    <t>Adj. EBITDA</t>
  </si>
  <si>
    <t>EBITDA</t>
  </si>
  <si>
    <t>Group OPEX</t>
  </si>
  <si>
    <t>Total operating revenue</t>
  </si>
  <si>
    <t>Direct cost of services rendered</t>
  </si>
  <si>
    <t>Payroll and related expenses</t>
  </si>
  <si>
    <t>Other operating expenses</t>
  </si>
  <si>
    <t>Adjusted EBITDA</t>
  </si>
  <si>
    <t>Assets</t>
  </si>
  <si>
    <t>Non-current assets</t>
  </si>
  <si>
    <t>Current assets</t>
  </si>
  <si>
    <t>Equity &amp; Liabilities</t>
  </si>
  <si>
    <t>Shareholders equity</t>
  </si>
  <si>
    <t>Long-term liabilities</t>
  </si>
  <si>
    <t>Short-term liabilities:</t>
  </si>
  <si>
    <t>Share based compensation</t>
  </si>
  <si>
    <t>Expenses related to acquisitions</t>
  </si>
  <si>
    <t>Operating profit (loss)</t>
  </si>
  <si>
    <t>Profit (loss) for the period</t>
  </si>
  <si>
    <t>Net currency exchange gains (losses)</t>
  </si>
  <si>
    <t>Net interest expenses</t>
  </si>
  <si>
    <t>Net other financial expenses</t>
  </si>
  <si>
    <t>Restructuring cost</t>
  </si>
  <si>
    <t>Profit (loss) before income tax</t>
  </si>
  <si>
    <t>Income tax</t>
  </si>
  <si>
    <t>(Loss) profit attributable to:</t>
  </si>
  <si>
    <t>Owners of the company</t>
  </si>
  <si>
    <t>Earnings per share (NOK/share):</t>
  </si>
  <si>
    <t>(Loss) earnings per share (NOK/share):</t>
  </si>
  <si>
    <t>Diluted (loss) earnings per share</t>
  </si>
  <si>
    <t>Adjustments for:</t>
  </si>
  <si>
    <t>Employee benefit - share based payments</t>
  </si>
  <si>
    <t>Net cash flows from investing activities</t>
  </si>
  <si>
    <t>Net increase (decrease) in cash and cash equivalents</t>
  </si>
  <si>
    <t>Effect of foreign exchange rate changes</t>
  </si>
  <si>
    <t>Other intangible assets</t>
  </si>
  <si>
    <t>Right-of-use-assets</t>
  </si>
  <si>
    <t>Equipment and fixtures</t>
  </si>
  <si>
    <t>Deferred tax assets</t>
  </si>
  <si>
    <t>Goodwill</t>
  </si>
  <si>
    <t>Trade and other receivables</t>
  </si>
  <si>
    <t>Total assets</t>
  </si>
  <si>
    <t>Long-term borrowings</t>
  </si>
  <si>
    <t>Deferred tax liabilities</t>
  </si>
  <si>
    <t>Total non-current liabilities</t>
  </si>
  <si>
    <t>Tax payable</t>
  </si>
  <si>
    <t>Total current liabilities</t>
  </si>
  <si>
    <t>Total liabilities and equity</t>
  </si>
  <si>
    <t>Cash and cash equivalents</t>
  </si>
  <si>
    <t>Total equity</t>
  </si>
  <si>
    <t>Trade and other payables</t>
  </si>
  <si>
    <t>Total liabilities</t>
  </si>
  <si>
    <t>Net financial income (expense)</t>
  </si>
  <si>
    <t>Other non-current assets</t>
  </si>
  <si>
    <t>Lease liabilities</t>
  </si>
  <si>
    <t>Other long-term liabilities</t>
  </si>
  <si>
    <t>Short-term borrowings</t>
  </si>
  <si>
    <t>Purchase price adjustment subsidiary</t>
  </si>
  <si>
    <t>Disposal of subsidiary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</si>
  <si>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</si>
  <si>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</si>
  <si>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</si>
  <si>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</si>
  <si>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</si>
  <si>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</si>
  <si>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</si>
  <si>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</si>
  <si>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Q1'22</t>
  </si>
  <si>
    <t>2020</t>
  </si>
  <si>
    <t>2021</t>
  </si>
  <si>
    <t>2022</t>
  </si>
  <si>
    <t>Q2'22</t>
  </si>
  <si>
    <t>Q3'22</t>
  </si>
  <si>
    <t>Depreciation and amortization</t>
  </si>
  <si>
    <t>Impairment of intangible assets and goodwill</t>
  </si>
  <si>
    <t>Profit before income tax</t>
  </si>
  <si>
    <t>Taxes paid</t>
  </si>
  <si>
    <t>Finance income (expense)</t>
  </si>
  <si>
    <t>Net losses (gains) from disposals</t>
  </si>
  <si>
    <t>Change in other provisions</t>
  </si>
  <si>
    <t>Change in trade and other receivables</t>
  </si>
  <si>
    <t>Change in trade and other payables</t>
  </si>
  <si>
    <t>Net cash flows from operating activities</t>
  </si>
  <si>
    <t>Payment for equipment and fixtures</t>
  </si>
  <si>
    <t>Payment for intangible assets</t>
  </si>
  <si>
    <t>Payment for acquisition of subsidiary, net of cash acquired</t>
  </si>
  <si>
    <t>Proceeds on issue of shares</t>
  </si>
  <si>
    <t>Repayment of equity</t>
  </si>
  <si>
    <t>Proceeds from borrowings</t>
  </si>
  <si>
    <t>Repayment of borrowings</t>
  </si>
  <si>
    <t>Interest paid</t>
  </si>
  <si>
    <t>Principal elements of lease payments</t>
  </si>
  <si>
    <t>Net cash flows from financing activities</t>
  </si>
  <si>
    <t>Cash and equivalents at beginning of period</t>
  </si>
  <si>
    <t>Cash and equivalents at end of the period</t>
  </si>
  <si>
    <t>LINK Mobility</t>
  </si>
  <si>
    <t>Amounts in Thousands NOK</t>
  </si>
  <si>
    <t>Income statement</t>
  </si>
  <si>
    <t>Q4'22</t>
  </si>
  <si>
    <t>Q1'23</t>
  </si>
  <si>
    <t>Financial position</t>
  </si>
  <si>
    <t xml:space="preserve">LINK Mobility </t>
  </si>
  <si>
    <t>Cash flow statement</t>
  </si>
  <si>
    <t>Segment reporting</t>
  </si>
  <si>
    <t>Q2'23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</si>
</sst>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_ ;_ * \-#,##0_ ;_ * &quot;-&quot;??_ ;_ @_ "/>
    <numFmt numFmtId="165" formatCode="#,##0_ ;\-#,##0\ "/>
    <numFmt numFmtId="166" formatCode="0.00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B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</cellStyleXfs>
  <cellXfs count="67">
    <xf numFmtId="0" fontId="0" fillId="0" borderId="0" xfId="0"/>
    <xf numFmtId="3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Border="1"/>
    <xf numFmtId="3" fontId="6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4" fillId="0" borderId="0" xfId="0" applyFont="1" applyFill="1" applyBorder="1"/>
    <xf numFmtId="0" fontId="0" fillId="0" borderId="0" xfId="0" applyFill="1"/>
    <xf numFmtId="0" fontId="10" fillId="3" borderId="0" xfId="3" applyFont="1" applyFill="1"/>
    <xf numFmtId="164" fontId="2" fillId="3" borderId="0" xfId="2" applyNumberFormat="1" applyFont="1" applyFill="1" applyBorder="1"/>
    <xf numFmtId="165" fontId="6" fillId="0" borderId="0" xfId="0" applyNumberFormat="1" applyFont="1" applyBorder="1"/>
    <xf numFmtId="0" fontId="11" fillId="0" borderId="0" xfId="0" applyFont="1" applyAlignment="1">
      <alignment horizontal="center"/>
    </xf>
    <xf numFmtId="0" fontId="4" fillId="0" borderId="0" xfId="0" applyFont="1" applyFill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Alignment="1">
      <alignment horizontal="center"/>
    </xf>
    <xf numFmtId="0" fontId="7" fillId="4" borderId="0" xfId="0" applyFont="1" applyFill="1" applyBorder="1"/>
    <xf numFmtId="3" fontId="7" fillId="4" borderId="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15" fillId="3" borderId="0" xfId="3" applyFont="1" applyFill="1"/>
    <xf numFmtId="164" fontId="6" fillId="3" borderId="0" xfId="2" applyNumberFormat="1" applyFont="1" applyFill="1" applyBorder="1"/>
    <xf numFmtId="165" fontId="6" fillId="3" borderId="0" xfId="2" applyNumberFormat="1" applyFont="1" applyFill="1" applyBorder="1"/>
    <xf numFmtId="164" fontId="6" fillId="0" borderId="0" xfId="0" applyNumberFormat="1" applyFont="1"/>
    <xf numFmtId="3" fontId="6" fillId="0" borderId="0" xfId="0" applyNumberFormat="1" applyFont="1"/>
    <xf numFmtId="0" fontId="16" fillId="3" borderId="0" xfId="3" applyFont="1" applyFill="1"/>
    <xf numFmtId="2" fontId="6" fillId="0" borderId="0" xfId="0" applyNumberFormat="1" applyFont="1"/>
    <xf numFmtId="164" fontId="6" fillId="0" borderId="0" xfId="2" applyNumberFormat="1" applyFont="1" applyFill="1" applyBorder="1"/>
    <xf numFmtId="164" fontId="7" fillId="0" borderId="0" xfId="2" applyNumberFormat="1" applyFont="1" applyFill="1" applyBorder="1"/>
    <xf numFmtId="164" fontId="7" fillId="3" borderId="0" xfId="2" applyNumberFormat="1" applyFont="1" applyFill="1" applyBorder="1"/>
    <xf numFmtId="164" fontId="7" fillId="0" borderId="0" xfId="0" applyNumberFormat="1" applyFont="1"/>
    <xf numFmtId="0" fontId="6" fillId="0" borderId="0" xfId="0" applyFont="1" applyFill="1"/>
    <xf numFmtId="0" fontId="5" fillId="0" borderId="0" xfId="0" applyFont="1" applyFill="1" applyBorder="1" applyAlignment="1">
      <alignment horizontal="right"/>
    </xf>
    <xf numFmtId="0" fontId="7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6" fillId="3" borderId="0" xfId="3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164" fontId="0" fillId="0" borderId="0" xfId="0" applyNumberFormat="1"/>
    <xf numFmtId="3" fontId="6" fillId="0" borderId="0" xfId="0" applyNumberFormat="1" applyFont="1" applyFill="1" applyBorder="1"/>
    <xf numFmtId="166" fontId="0" fillId="0" borderId="0" xfId="0" applyNumberFormat="1"/>
    <xf numFmtId="165" fontId="17" fillId="0" borderId="0" xfId="0" applyNumberFormat="1" applyFont="1" applyBorder="1"/>
    <xf numFmtId="0" fontId="4" fillId="3" borderId="0" xfId="0" applyFont="1" applyFill="1" applyAlignment="1">
      <alignment horizontal="center"/>
    </xf>
    <xf numFmtId="9" fontId="6" fillId="0" borderId="0" xfId="4" applyFont="1" applyFill="1" applyBorder="1"/>
    <xf numFmtId="0" fontId="19" fillId="0" borderId="0" xfId="0" applyFont="1" applyAlignment="1">
      <alignment horizontal="left"/>
    </xf>
    <xf numFmtId="0" fontId="18" fillId="2" borderId="0" xfId="0" quotePrefix="1" applyFont="1" applyFill="1"/>
    <xf numFmtId="0" fontId="18" fillId="2" borderId="0" xfId="0" quotePrefix="1" applyFont="1" applyFill="1" applyAlignment="1">
      <alignment horizontal="right"/>
    </xf>
    <xf numFmtId="0" fontId="16" fillId="4" borderId="0" xfId="3" applyFont="1" applyFill="1"/>
    <xf numFmtId="164" fontId="7" fillId="4" borderId="0" xfId="2" applyNumberFormat="1" applyFont="1" applyFill="1" applyBorder="1"/>
    <xf numFmtId="164" fontId="6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164" fontId="7" fillId="5" borderId="0" xfId="2" applyNumberFormat="1" applyFont="1" applyFill="1" applyBorder="1"/>
    <xf numFmtId="0" fontId="7" fillId="4" borderId="0" xfId="0" applyFont="1" applyFill="1"/>
    <xf numFmtId="3" fontId="7" fillId="4" borderId="0" xfId="0" applyNumberFormat="1" applyFont="1" applyFill="1" applyAlignment="1">
      <alignment horizontal="right"/>
    </xf>
    <xf numFmtId="3" fontId="7" fillId="4" borderId="0" xfId="0" applyNumberFormat="1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4" applyNumberFormat="1" applyFont="1" applyBorder="1"/>
  </cellXfs>
  <cellStyles count="5">
    <cellStyle name="Comma" xfId="2" builtinId="3"/>
    <cellStyle name="Comma 7" xfId="1" xr:uid="{C2DB8A3B-B689-4911-977A-86362F356D00}"/>
    <cellStyle name="Normal" xfId="0" builtinId="0"/>
    <cellStyle name="Normal 4" xfId="3" xr:uid="{AC7A327C-8A5A-4ECB-886C-EB9B262BE761}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45"/>
  <sheetViews>
    <sheetView showGridLines="0" tabSelected="1" workbookViewId="0">
      <selection activeCell="A2" sqref="A2"/>
    </sheetView>
  </sheetViews>
  <sheetFormatPr defaultColWidth="8.88671875" defaultRowHeight="14.4" x14ac:dyDescent="0.3"/>
  <cols>
    <col min="1" max="1" width="44.44140625" customWidth="1"/>
    <col min="2" max="15" width="10.33203125" bestFit="1" customWidth="1"/>
    <col min="16" max="16" width="10.33203125" style="12" customWidth="1"/>
    <col min="17" max="19" width="12.5546875" customWidth="1"/>
    <col min="20" max="20" width="10.33203125" customWidth="1"/>
    <col min="21" max="21" width="10.5546875" customWidth="1"/>
    <col min="22" max="16380" width="8.88671875" customWidth="1"/>
  </cols>
  <sheetData>
    <row r="1" spans="1:84" s="3" customFormat="1" ht="23.4" x14ac:dyDescent="0.45">
      <c r="A1" s="51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7"/>
      <c r="Q1" s="2"/>
      <c r="R1" s="2"/>
      <c r="S1" s="2"/>
    </row>
    <row r="2" spans="1:84" s="3" customFormat="1" ht="15.6" x14ac:dyDescent="0.3">
      <c r="P2" s="17"/>
    </row>
    <row r="3" spans="1:84" s="3" customFormat="1" ht="15.6" x14ac:dyDescent="0.3">
      <c r="A3" s="3" t="s">
        <v>104</v>
      </c>
      <c r="P3" s="17"/>
    </row>
    <row r="4" spans="1:84" s="3" customFormat="1" ht="15.6" x14ac:dyDescent="0.3">
      <c r="A4" s="52" t="s">
        <v>105</v>
      </c>
      <c r="B4" s="53" t="s">
        <v>67</v>
      </c>
      <c r="C4" s="53" t="s">
        <v>68</v>
      </c>
      <c r="D4" s="53" t="s">
        <v>69</v>
      </c>
      <c r="E4" s="53" t="s">
        <v>70</v>
      </c>
      <c r="F4" s="53" t="s">
        <v>71</v>
      </c>
      <c r="G4" s="53" t="s">
        <v>72</v>
      </c>
      <c r="H4" s="53" t="s">
        <v>73</v>
      </c>
      <c r="I4" s="53" t="s">
        <v>74</v>
      </c>
      <c r="J4" s="53" t="s">
        <v>75</v>
      </c>
      <c r="K4" s="53" t="s">
        <v>79</v>
      </c>
      <c r="L4" s="53" t="s">
        <v>80</v>
      </c>
      <c r="M4" s="53" t="s">
        <v>106</v>
      </c>
      <c r="N4" s="53" t="s">
        <v>107</v>
      </c>
      <c r="O4" s="53" t="s">
        <v>112</v>
      </c>
      <c r="P4" s="39"/>
      <c r="Q4" s="53">
        <v>2020</v>
      </c>
      <c r="R4" s="53">
        <v>2021</v>
      </c>
      <c r="S4" s="53">
        <v>2022</v>
      </c>
      <c r="T4" s="7"/>
    </row>
    <row r="5" spans="1:84" s="3" customFormat="1" ht="15.6" x14ac:dyDescent="0.3">
      <c r="A5" s="6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22"/>
      <c r="Q5" s="5"/>
      <c r="R5" s="5"/>
      <c r="S5" s="5"/>
      <c r="T5" s="7"/>
    </row>
    <row r="6" spans="1:84" s="5" customFormat="1" ht="13.8" x14ac:dyDescent="0.3">
      <c r="A6" s="27" t="s">
        <v>11</v>
      </c>
      <c r="B6" s="28">
        <v>843565.196280626</v>
      </c>
      <c r="C6" s="28">
        <v>840537.62830107904</v>
      </c>
      <c r="D6" s="28">
        <v>814598.29416168004</v>
      </c>
      <c r="E6" s="28">
        <v>1040530.38105119</v>
      </c>
      <c r="F6" s="28">
        <v>945733</v>
      </c>
      <c r="G6" s="28">
        <v>1055227.7740156057</v>
      </c>
      <c r="H6" s="28">
        <v>1112029.6933737332</v>
      </c>
      <c r="I6" s="28">
        <v>1297142.3708759665</v>
      </c>
      <c r="J6" s="28">
        <v>1173825.3869295698</v>
      </c>
      <c r="K6" s="28">
        <v>1177235.9553072567</v>
      </c>
      <c r="L6" s="28">
        <v>1314105.9932545859</v>
      </c>
      <c r="M6" s="28">
        <v>1524881.9599868341</v>
      </c>
      <c r="N6" s="28">
        <v>1439748.0847416145</v>
      </c>
      <c r="O6" s="28">
        <v>1652374.3451038322</v>
      </c>
      <c r="P6" s="15"/>
      <c r="Q6" s="28">
        <v>3539231</v>
      </c>
      <c r="R6" s="28">
        <v>4410136.4499556907</v>
      </c>
      <c r="S6" s="28">
        <v>5190049.2954782471</v>
      </c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</row>
    <row r="7" spans="1:84" s="5" customFormat="1" ht="13.8" x14ac:dyDescent="0.3">
      <c r="A7" s="27" t="s">
        <v>12</v>
      </c>
      <c r="B7" s="28">
        <v>-634645.454049316</v>
      </c>
      <c r="C7" s="28">
        <v>-620139.33949480799</v>
      </c>
      <c r="D7" s="28">
        <v>-607523.59969305096</v>
      </c>
      <c r="E7" s="28">
        <v>-777703.51434380596</v>
      </c>
      <c r="F7" s="28">
        <v>-698748</v>
      </c>
      <c r="G7" s="28">
        <v>-787016.60363189527</v>
      </c>
      <c r="H7" s="28">
        <v>-786754.91901674611</v>
      </c>
      <c r="I7" s="28">
        <v>-937202.6038699178</v>
      </c>
      <c r="J7" s="28">
        <v>-852015.96506094187</v>
      </c>
      <c r="K7" s="28">
        <v>-860657.78890321031</v>
      </c>
      <c r="L7" s="28">
        <v>-967641.54181719059</v>
      </c>
      <c r="M7" s="28">
        <f>M8-M6</f>
        <v>-1124865.2174659164</v>
      </c>
      <c r="N7" s="28">
        <f>N8-N6</f>
        <v>-1041335.3244212939</v>
      </c>
      <c r="O7" s="28">
        <f>O8-O6</f>
        <v>-1242669.4121462139</v>
      </c>
      <c r="P7" s="15"/>
      <c r="Q7" s="28">
        <v>-2640011.9075809801</v>
      </c>
      <c r="R7" s="28">
        <v>-3209707.1591096804</v>
      </c>
      <c r="S7" s="28">
        <f>S8-S6</f>
        <v>-3805180.5132472604</v>
      </c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</row>
    <row r="8" spans="1:84" s="5" customFormat="1" ht="13.8" x14ac:dyDescent="0.3">
      <c r="A8" s="54" t="s">
        <v>7</v>
      </c>
      <c r="B8" s="55">
        <v>208919.74223131</v>
      </c>
      <c r="C8" s="55">
        <v>220398.28880627101</v>
      </c>
      <c r="D8" s="55">
        <v>207074.69446862899</v>
      </c>
      <c r="E8" s="55">
        <v>262826.866707379</v>
      </c>
      <c r="F8" s="55">
        <v>246984</v>
      </c>
      <c r="G8" s="55">
        <v>268211.17038371041</v>
      </c>
      <c r="H8" s="55">
        <v>325274.77435698715</v>
      </c>
      <c r="I8" s="55">
        <v>359939.76700604876</v>
      </c>
      <c r="J8" s="55">
        <v>321809.42186862789</v>
      </c>
      <c r="K8" s="55">
        <v>316578.16640404641</v>
      </c>
      <c r="L8" s="55">
        <v>346464.45143739524</v>
      </c>
      <c r="M8" s="55">
        <v>400016.74252091767</v>
      </c>
      <c r="N8" s="55">
        <v>398412.76032032061</v>
      </c>
      <c r="O8" s="55">
        <v>409704.93295761826</v>
      </c>
      <c r="P8" s="15"/>
      <c r="Q8" s="55">
        <v>899219.592213589</v>
      </c>
      <c r="R8" s="55">
        <v>1200429.2908460102</v>
      </c>
      <c r="S8" s="55">
        <v>1384868.7822309867</v>
      </c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</row>
    <row r="9" spans="1:84" s="5" customFormat="1" ht="13.8" x14ac:dyDescent="0.3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15"/>
      <c r="Q9" s="56"/>
      <c r="R9" s="56"/>
      <c r="S9" s="5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</row>
    <row r="10" spans="1:84" s="5" customFormat="1" ht="13.8" x14ac:dyDescent="0.3">
      <c r="A10" s="27" t="s">
        <v>13</v>
      </c>
      <c r="B10" s="29">
        <v>-82431</v>
      </c>
      <c r="C10" s="29">
        <v>-64603.224600597001</v>
      </c>
      <c r="D10" s="29">
        <v>-60177.304511966002</v>
      </c>
      <c r="E10" s="29">
        <v>-49935.704083609002</v>
      </c>
      <c r="F10" s="29">
        <v>-95729</v>
      </c>
      <c r="G10" s="29">
        <v>-94051.839798602916</v>
      </c>
      <c r="H10" s="29">
        <v>-111475.65624638477</v>
      </c>
      <c r="I10" s="29">
        <v>-122204.11084399131</v>
      </c>
      <c r="J10" s="29">
        <v>-117714.84516130631</v>
      </c>
      <c r="K10" s="29">
        <v>-109680.97086622831</v>
      </c>
      <c r="L10" s="29">
        <v>-113069.33291844577</v>
      </c>
      <c r="M10" s="29">
        <v>-130992.40778572127</v>
      </c>
      <c r="N10" s="29">
        <v>-140152.98631521023</v>
      </c>
      <c r="O10" s="29">
        <v>-140702.93528500388</v>
      </c>
      <c r="P10" s="15"/>
      <c r="Q10" s="29">
        <v>-346450</v>
      </c>
      <c r="R10" s="29">
        <v>-416967.6748652088</v>
      </c>
      <c r="S10" s="29">
        <v>-471457.55673170171</v>
      </c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</row>
    <row r="11" spans="1:84" s="5" customFormat="1" ht="13.8" x14ac:dyDescent="0.3">
      <c r="A11" s="27" t="s">
        <v>14</v>
      </c>
      <c r="B11" s="29">
        <v>-41731</v>
      </c>
      <c r="C11" s="29">
        <v>-57908.265579307001</v>
      </c>
      <c r="D11" s="29">
        <v>-58138.506590254998</v>
      </c>
      <c r="E11" s="29">
        <v>-93409.949492561005</v>
      </c>
      <c r="F11" s="29">
        <v>-42101</v>
      </c>
      <c r="G11" s="29">
        <v>-55088.386141876632</v>
      </c>
      <c r="H11" s="29">
        <v>-61388.495570067462</v>
      </c>
      <c r="I11" s="29">
        <v>-61724.72142390853</v>
      </c>
      <c r="J11" s="29">
        <v>-61688.122213002003</v>
      </c>
      <c r="K11" s="29">
        <v>-77887.340631003084</v>
      </c>
      <c r="L11" s="29">
        <v>-67440.337845351052</v>
      </c>
      <c r="M11" s="29">
        <v>-81174.398983306513</v>
      </c>
      <c r="N11" s="29">
        <v>-77602.843800911214</v>
      </c>
      <c r="O11" s="29">
        <v>-77606.94323937202</v>
      </c>
      <c r="P11" s="15"/>
      <c r="Q11" s="29">
        <v>-161928</v>
      </c>
      <c r="R11" s="29">
        <v>-226802.85505514505</v>
      </c>
      <c r="S11" s="29">
        <v>-288190.19967266248</v>
      </c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</row>
    <row r="12" spans="1:84" s="5" customFormat="1" ht="13.8" x14ac:dyDescent="0.3">
      <c r="A12" s="54" t="s">
        <v>15</v>
      </c>
      <c r="B12" s="55">
        <v>84758</v>
      </c>
      <c r="C12" s="55">
        <v>97886.798626367105</v>
      </c>
      <c r="D12" s="55">
        <v>88758.883366407899</v>
      </c>
      <c r="E12" s="55">
        <v>119481.21313120901</v>
      </c>
      <c r="F12" s="55">
        <v>109155</v>
      </c>
      <c r="G12" s="55">
        <v>119070.94444323094</v>
      </c>
      <c r="H12" s="55">
        <v>152410.622540535</v>
      </c>
      <c r="I12" s="55">
        <v>176010.93473814894</v>
      </c>
      <c r="J12" s="55">
        <v>142406.45449431962</v>
      </c>
      <c r="K12" s="55">
        <v>129009.854906815</v>
      </c>
      <c r="L12" s="55">
        <v>165954.78067359849</v>
      </c>
      <c r="M12" s="55">
        <v>187849.93575188989</v>
      </c>
      <c r="N12" s="55">
        <v>180656.93020419913</v>
      </c>
      <c r="O12" s="55">
        <v>191395.05443324245</v>
      </c>
      <c r="P12" s="15"/>
      <c r="Q12" s="55">
        <v>390842</v>
      </c>
      <c r="R12" s="55">
        <v>556658.76092565642</v>
      </c>
      <c r="S12" s="55">
        <v>625221.02582662262</v>
      </c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</row>
    <row r="13" spans="1:84" s="5" customFormat="1" ht="13.8" x14ac:dyDescent="0.3"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15"/>
      <c r="Q13" s="56"/>
      <c r="R13" s="56"/>
      <c r="S13" s="5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</row>
    <row r="14" spans="1:84" s="5" customFormat="1" ht="13.8" x14ac:dyDescent="0.3">
      <c r="A14" s="27" t="s">
        <v>30</v>
      </c>
      <c r="B14" s="28">
        <v>-10043</v>
      </c>
      <c r="C14" s="28">
        <v>-9206</v>
      </c>
      <c r="D14" s="28">
        <v>-1729</v>
      </c>
      <c r="E14" s="28">
        <v>-26387</v>
      </c>
      <c r="F14" s="28">
        <v>-6605</v>
      </c>
      <c r="G14" s="28">
        <v>-6109.2793805209949</v>
      </c>
      <c r="H14" s="28">
        <v>-4062.4130733541879</v>
      </c>
      <c r="I14" s="28">
        <v>-10054.792316258998</v>
      </c>
      <c r="J14" s="28">
        <v>-7492.0544828955726</v>
      </c>
      <c r="K14" s="28">
        <v>-11243.206906306999</v>
      </c>
      <c r="L14" s="28">
        <v>-14538.801208199004</v>
      </c>
      <c r="M14" s="28">
        <f>M17-M15-M16</f>
        <v>-38662.502072059011</v>
      </c>
      <c r="N14" s="28">
        <f>N17-N15-N16</f>
        <v>-3806.253809729998</v>
      </c>
      <c r="O14" s="28">
        <f>O17-O15-O16</f>
        <v>-5822.4206094169986</v>
      </c>
      <c r="P14" s="15"/>
      <c r="Q14" s="28">
        <v>-47400</v>
      </c>
      <c r="R14" s="28">
        <v>-26814.559901211207</v>
      </c>
      <c r="S14" s="28">
        <f>S17-S15-S16</f>
        <v>-71936.564669460553</v>
      </c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</row>
    <row r="15" spans="1:84" s="5" customFormat="1" ht="13.8" x14ac:dyDescent="0.3">
      <c r="A15" s="27" t="s">
        <v>23</v>
      </c>
      <c r="B15" s="28">
        <v>0</v>
      </c>
      <c r="C15" s="28">
        <v>0</v>
      </c>
      <c r="D15" s="28">
        <v>0</v>
      </c>
      <c r="E15" s="28">
        <v>-34711</v>
      </c>
      <c r="F15" s="28">
        <v>-41313</v>
      </c>
      <c r="G15" s="28">
        <v>-40077.284</v>
      </c>
      <c r="H15" s="28">
        <v>-43112.537710000004</v>
      </c>
      <c r="I15" s="28">
        <v>-24953.627046999998</v>
      </c>
      <c r="J15" s="28">
        <v>-13844.67768076</v>
      </c>
      <c r="K15" s="28">
        <v>-7375.8424600000017</v>
      </c>
      <c r="L15" s="28">
        <v>-12721.261109999998</v>
      </c>
      <c r="M15" s="28">
        <v>-9689.4273900000007</v>
      </c>
      <c r="N15" s="28">
        <v>-7435.9017199999998</v>
      </c>
      <c r="O15" s="28">
        <v>-40110.871609500005</v>
      </c>
      <c r="P15" s="15"/>
      <c r="Q15" s="28">
        <v>-34710.633000000002</v>
      </c>
      <c r="R15" s="28">
        <v>-149456.68776700002</v>
      </c>
      <c r="S15" s="28">
        <v>-43631.20864076</v>
      </c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</row>
    <row r="16" spans="1:84" s="5" customFormat="1" ht="13.8" x14ac:dyDescent="0.3">
      <c r="A16" s="27" t="s">
        <v>24</v>
      </c>
      <c r="B16" s="28">
        <v>-1711</v>
      </c>
      <c r="C16" s="28">
        <v>-1637</v>
      </c>
      <c r="D16" s="28">
        <v>-2034</v>
      </c>
      <c r="E16" s="28">
        <v>-9742</v>
      </c>
      <c r="F16" s="28">
        <v>-8169</v>
      </c>
      <c r="G16" s="28">
        <v>-34856.706545038847</v>
      </c>
      <c r="H16" s="28">
        <v>-13279.220748001006</v>
      </c>
      <c r="I16" s="28">
        <v>-19557.918551222996</v>
      </c>
      <c r="J16" s="28">
        <v>-6222.2014066000002</v>
      </c>
      <c r="K16" s="28">
        <v>-9508.2310663240005</v>
      </c>
      <c r="L16" s="28">
        <v>-1946.2806212150003</v>
      </c>
      <c r="M16" s="28">
        <v>-14344.536679814002</v>
      </c>
      <c r="N16" s="28">
        <v>-2664.1979291020002</v>
      </c>
      <c r="O16" s="28">
        <v>-2523.6434540659998</v>
      </c>
      <c r="P16" s="15"/>
      <c r="Q16" s="28">
        <v>-15123.405608999999</v>
      </c>
      <c r="R16" s="28">
        <v>-75870.367389673018</v>
      </c>
      <c r="S16" s="28">
        <v>-32021.249773953008</v>
      </c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</row>
    <row r="17" spans="1:84" s="5" customFormat="1" ht="13.8" x14ac:dyDescent="0.3">
      <c r="A17" s="54" t="s">
        <v>6</v>
      </c>
      <c r="B17" s="55">
        <v>-11754</v>
      </c>
      <c r="C17" s="55">
        <v>-10843</v>
      </c>
      <c r="D17" s="55">
        <v>-3763</v>
      </c>
      <c r="E17" s="55">
        <v>-70840</v>
      </c>
      <c r="F17" s="55">
        <v>-56087</v>
      </c>
      <c r="G17" s="55">
        <v>-81043.269925559842</v>
      </c>
      <c r="H17" s="55">
        <v>-60454.171531355198</v>
      </c>
      <c r="I17" s="55">
        <v>-54566.337914481992</v>
      </c>
      <c r="J17" s="55">
        <v>-27558.933570255573</v>
      </c>
      <c r="K17" s="55">
        <v>-28127.280432631</v>
      </c>
      <c r="L17" s="55">
        <v>-29206.342939414</v>
      </c>
      <c r="M17" s="55">
        <v>-62696.46614187301</v>
      </c>
      <c r="N17" s="55">
        <v>-13906.353458831998</v>
      </c>
      <c r="O17" s="55">
        <v>-48456.935672983003</v>
      </c>
      <c r="P17" s="15"/>
      <c r="Q17" s="55">
        <v>-97.199643652299983</v>
      </c>
      <c r="R17" s="55">
        <v>-252141.61505788425</v>
      </c>
      <c r="S17" s="55">
        <v>-147589.02308417356</v>
      </c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</row>
    <row r="18" spans="1:84" s="3" customFormat="1" ht="15.6" collapsed="1" x14ac:dyDescent="0.3">
      <c r="A18" s="5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5"/>
      <c r="Q18" s="30"/>
      <c r="R18" s="30"/>
      <c r="S18" s="30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</row>
    <row r="19" spans="1:84" s="5" customFormat="1" ht="13.8" x14ac:dyDescent="0.3">
      <c r="A19" s="54" t="s">
        <v>9</v>
      </c>
      <c r="B19" s="55">
        <v>73003</v>
      </c>
      <c r="C19" s="55">
        <v>87044</v>
      </c>
      <c r="D19" s="55">
        <v>84996</v>
      </c>
      <c r="E19" s="55">
        <v>48642</v>
      </c>
      <c r="F19" s="55">
        <v>53068</v>
      </c>
      <c r="G19" s="55">
        <v>38027.674517671025</v>
      </c>
      <c r="H19" s="55">
        <v>91956.451009179873</v>
      </c>
      <c r="I19" s="55">
        <v>121444.59682366703</v>
      </c>
      <c r="J19" s="55">
        <v>114847.52092406357</v>
      </c>
      <c r="K19" s="55">
        <v>100882.57447418394</v>
      </c>
      <c r="L19" s="55">
        <v>136748.4377341845</v>
      </c>
      <c r="M19" s="55">
        <v>125153.46961001717</v>
      </c>
      <c r="N19" s="55">
        <v>166750.5767453672</v>
      </c>
      <c r="O19" s="55">
        <v>142938.11876025924</v>
      </c>
      <c r="P19" s="15"/>
      <c r="Q19" s="55">
        <v>293607</v>
      </c>
      <c r="R19" s="55">
        <v>304517.14586777193</v>
      </c>
      <c r="S19" s="55">
        <v>477632.0027424494</v>
      </c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</row>
    <row r="20" spans="1:84" s="3" customFormat="1" ht="15.6" x14ac:dyDescent="0.3">
      <c r="A20" s="6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5"/>
      <c r="Q20" s="30"/>
      <c r="R20" s="30"/>
      <c r="S20" s="30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</row>
    <row r="21" spans="1:84" s="5" customFormat="1" ht="13.8" x14ac:dyDescent="0.3">
      <c r="A21" s="31" t="s">
        <v>81</v>
      </c>
      <c r="B21" s="28">
        <v>-51782</v>
      </c>
      <c r="C21" s="28">
        <v>-55721</v>
      </c>
      <c r="D21" s="28">
        <v>-52939</v>
      </c>
      <c r="E21" s="28">
        <v>-110946.784771394</v>
      </c>
      <c r="F21" s="28">
        <v>-67501</v>
      </c>
      <c r="G21" s="28">
        <v>-68713.4722542854</v>
      </c>
      <c r="H21" s="28">
        <v>-101440.25510049543</v>
      </c>
      <c r="I21" s="28">
        <f>-100050.447123586</f>
        <v>-100050.447123586</v>
      </c>
      <c r="J21" s="28">
        <v>-99867.447235575339</v>
      </c>
      <c r="K21" s="28">
        <v>-102204.1265762761</v>
      </c>
      <c r="L21" s="28">
        <v>-104823.90902986516</v>
      </c>
      <c r="M21" s="28">
        <v>-108696.1073630281</v>
      </c>
      <c r="N21" s="28">
        <v>-108489.41111237975</v>
      </c>
      <c r="O21" s="28">
        <v>-129308.23637724403</v>
      </c>
      <c r="P21" s="15"/>
      <c r="Q21" s="28">
        <v>-271388.59999973298</v>
      </c>
      <c r="R21" s="28">
        <v>-337705.77902276861</v>
      </c>
      <c r="S21" s="28">
        <v>-415591.59020474477</v>
      </c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</row>
    <row r="22" spans="1:84" s="5" customFormat="1" ht="13.8" x14ac:dyDescent="0.3">
      <c r="A22" s="31" t="s">
        <v>82</v>
      </c>
      <c r="B22" s="28">
        <v>0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-180360.033</v>
      </c>
      <c r="N22" s="28">
        <v>0</v>
      </c>
      <c r="O22" s="28">
        <v>0</v>
      </c>
      <c r="P22" s="15"/>
      <c r="Q22" s="28">
        <v>0</v>
      </c>
      <c r="R22" s="28">
        <v>0</v>
      </c>
      <c r="S22" s="28">
        <v>-180360.033</v>
      </c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</row>
    <row r="23" spans="1:84" x14ac:dyDescent="0.3">
      <c r="A23" s="54" t="s">
        <v>25</v>
      </c>
      <c r="B23" s="55">
        <v>21222</v>
      </c>
      <c r="C23" s="55">
        <v>31323</v>
      </c>
      <c r="D23" s="55">
        <v>32057</v>
      </c>
      <c r="E23" s="55">
        <v>-62305</v>
      </c>
      <c r="F23" s="55">
        <v>-14434</v>
      </c>
      <c r="G23" s="55">
        <v>-30685.797736614288</v>
      </c>
      <c r="H23" s="55">
        <v>-9483.8040913156947</v>
      </c>
      <c r="I23" s="55">
        <v>21394.149700081009</v>
      </c>
      <c r="J23" s="55">
        <v>14980.073688488532</v>
      </c>
      <c r="K23" s="55">
        <v>-1321.5521020920798</v>
      </c>
      <c r="L23" s="55">
        <v>31924.528704319328</v>
      </c>
      <c r="M23" s="55">
        <v>-163902.67075301052</v>
      </c>
      <c r="N23" s="55">
        <v>58261.165632987424</v>
      </c>
      <c r="O23" s="55">
        <v>13629.882383015243</v>
      </c>
      <c r="P23" s="15"/>
      <c r="Q23" s="55">
        <v>22218</v>
      </c>
      <c r="R23" s="55">
        <v>-33188.633154995958</v>
      </c>
      <c r="S23" s="55">
        <v>-118319.62046229574</v>
      </c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</row>
    <row r="24" spans="1:84" s="3" customFormat="1" ht="15.6" x14ac:dyDescent="0.3">
      <c r="A24" s="6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15"/>
      <c r="Q24" s="30"/>
      <c r="R24" s="30"/>
      <c r="S24" s="30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</row>
    <row r="25" spans="1:84" x14ac:dyDescent="0.3">
      <c r="A25" s="31" t="s">
        <v>27</v>
      </c>
      <c r="B25" s="28">
        <v>-296324</v>
      </c>
      <c r="C25" s="28">
        <v>112539</v>
      </c>
      <c r="D25" s="28">
        <v>-37686</v>
      </c>
      <c r="E25" s="28">
        <v>120253</v>
      </c>
      <c r="F25" s="28">
        <v>-30322</v>
      </c>
      <c r="G25" s="28">
        <v>-1107.8294347233475</v>
      </c>
      <c r="H25" s="28">
        <v>4072.9092947878539</v>
      </c>
      <c r="I25" s="28">
        <v>127102.70975357169</v>
      </c>
      <c r="J25" s="28">
        <v>26190.402756845535</v>
      </c>
      <c r="K25" s="28">
        <v>101793.01310961819</v>
      </c>
      <c r="L25" s="28">
        <v>112259.84282581338</v>
      </c>
      <c r="M25" s="28">
        <v>-146466.85182073808</v>
      </c>
      <c r="N25" s="28">
        <v>-32010.506073302924</v>
      </c>
      <c r="O25" s="28">
        <v>-4025.3048146866818</v>
      </c>
      <c r="P25" s="15"/>
      <c r="Q25" s="28">
        <v>-101218.186528644</v>
      </c>
      <c r="R25" s="28">
        <v>99745.331286317232</v>
      </c>
      <c r="S25" s="28">
        <v>93776.406871539119</v>
      </c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</row>
    <row r="26" spans="1:84" x14ac:dyDescent="0.3">
      <c r="A26" s="31" t="s">
        <v>28</v>
      </c>
      <c r="B26" s="28">
        <v>-53057</v>
      </c>
      <c r="C26" s="28">
        <v>-53630</v>
      </c>
      <c r="D26" s="28">
        <v>-55774</v>
      </c>
      <c r="E26" s="28">
        <v>-42998</v>
      </c>
      <c r="F26" s="28">
        <v>-21043</v>
      </c>
      <c r="G26" s="28">
        <v>-21452.991295780997</v>
      </c>
      <c r="H26" s="28">
        <v>-37521.039880782002</v>
      </c>
      <c r="I26" s="28">
        <v>-47413.245547425824</v>
      </c>
      <c r="J26" s="28">
        <v>-34532.701624933994</v>
      </c>
      <c r="K26" s="28">
        <v>-41344.337120378004</v>
      </c>
      <c r="L26" s="28">
        <v>-38663.972338944986</v>
      </c>
      <c r="M26" s="28">
        <v>-34015.043624297738</v>
      </c>
      <c r="N26" s="28">
        <v>-38720.03190665599</v>
      </c>
      <c r="O26" s="28">
        <v>-38349.733957736004</v>
      </c>
      <c r="P26" s="15"/>
      <c r="Q26" s="28">
        <v>-207093</v>
      </c>
      <c r="R26" s="28">
        <v>-127517.70715159984</v>
      </c>
      <c r="S26" s="28">
        <v>-148556.0547085547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</row>
    <row r="27" spans="1:84" x14ac:dyDescent="0.3">
      <c r="A27" s="31" t="s">
        <v>29</v>
      </c>
      <c r="B27" s="28">
        <v>-1708</v>
      </c>
      <c r="C27" s="28">
        <v>-2367</v>
      </c>
      <c r="D27" s="28">
        <v>-2088</v>
      </c>
      <c r="E27" s="28">
        <v>-114207</v>
      </c>
      <c r="F27" s="28">
        <v>-318</v>
      </c>
      <c r="G27" s="28">
        <v>293.93453948599995</v>
      </c>
      <c r="H27" s="28">
        <v>-3162.3432794819992</v>
      </c>
      <c r="I27" s="28">
        <v>16393.543327545001</v>
      </c>
      <c r="J27" s="28">
        <v>2404.2821212649997</v>
      </c>
      <c r="K27" s="28">
        <v>4791.3338779080004</v>
      </c>
      <c r="L27" s="28">
        <v>-2278.3878990899921</v>
      </c>
      <c r="M27" s="28">
        <v>12752.991206643001</v>
      </c>
      <c r="N27" s="28">
        <v>-11.721927333007232</v>
      </c>
      <c r="O27" s="28">
        <v>-152.25491371400537</v>
      </c>
      <c r="P27" s="15"/>
      <c r="Q27" s="28">
        <v>-118735</v>
      </c>
      <c r="R27" s="28">
        <v>13291.028363037998</v>
      </c>
      <c r="S27" s="28">
        <v>17670.219306725998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</row>
    <row r="28" spans="1:84" x14ac:dyDescent="0.3">
      <c r="A28" s="54" t="s">
        <v>60</v>
      </c>
      <c r="B28" s="55">
        <v>-351089</v>
      </c>
      <c r="C28" s="55">
        <v>56543</v>
      </c>
      <c r="D28" s="55">
        <v>-95548</v>
      </c>
      <c r="E28" s="55">
        <v>-36952</v>
      </c>
      <c r="F28" s="55">
        <v>-51683</v>
      </c>
      <c r="G28" s="55">
        <v>-22266.886191018348</v>
      </c>
      <c r="H28" s="55">
        <v>-36610.473865476153</v>
      </c>
      <c r="I28" s="55">
        <v>96083.007533690849</v>
      </c>
      <c r="J28" s="55">
        <v>-5938.0167468234595</v>
      </c>
      <c r="K28" s="55">
        <v>65240.009867148183</v>
      </c>
      <c r="L28" s="55">
        <v>71317.482587778359</v>
      </c>
      <c r="M28" s="55">
        <v>-167728.90423839283</v>
      </c>
      <c r="N28" s="55">
        <v>-70742.259907291926</v>
      </c>
      <c r="O28" s="55">
        <v>-42527.29368613672</v>
      </c>
      <c r="P28" s="15"/>
      <c r="Q28" s="55">
        <v>-427047</v>
      </c>
      <c r="R28" s="55">
        <v>-14481.347502244771</v>
      </c>
      <c r="S28" s="55">
        <v>-37109.428530289508</v>
      </c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</row>
    <row r="29" spans="1:84" x14ac:dyDescent="0.3">
      <c r="A29" s="5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15"/>
      <c r="Q29" s="56"/>
      <c r="R29" s="56"/>
      <c r="S29" s="5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</row>
    <row r="30" spans="1:84" x14ac:dyDescent="0.3">
      <c r="A30" s="54" t="s">
        <v>31</v>
      </c>
      <c r="B30" s="55">
        <v>-329868</v>
      </c>
      <c r="C30" s="55">
        <v>87866</v>
      </c>
      <c r="D30" s="55">
        <v>-63491</v>
      </c>
      <c r="E30" s="55">
        <v>-99257</v>
      </c>
      <c r="F30" s="55">
        <v>-66117</v>
      </c>
      <c r="G30" s="55">
        <v>-52952.683927632774</v>
      </c>
      <c r="H30" s="55">
        <v>-46094.277956791622</v>
      </c>
      <c r="I30" s="55">
        <v>117477.1572337715</v>
      </c>
      <c r="J30" s="55">
        <v>9042.0569416652197</v>
      </c>
      <c r="K30" s="55">
        <v>63918.457765056082</v>
      </c>
      <c r="L30" s="55">
        <v>103242.01129209745</v>
      </c>
      <c r="M30" s="55">
        <v>-331631.5749914039</v>
      </c>
      <c r="N30" s="55">
        <v>-12481.094274304236</v>
      </c>
      <c r="O30" s="55">
        <v>-28897.411303120978</v>
      </c>
      <c r="P30" s="15"/>
      <c r="Q30" s="55">
        <v>-404828</v>
      </c>
      <c r="R30" s="55">
        <v>-47669.980657241642</v>
      </c>
      <c r="S30" s="55">
        <v>-155429.0489925849</v>
      </c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</row>
    <row r="31" spans="1:84" x14ac:dyDescent="0.3">
      <c r="A31" s="31" t="s">
        <v>32</v>
      </c>
      <c r="B31" s="28">
        <v>-13622</v>
      </c>
      <c r="C31" s="28">
        <v>-16318</v>
      </c>
      <c r="D31" s="28">
        <v>-5028</v>
      </c>
      <c r="E31" s="28">
        <v>84546</v>
      </c>
      <c r="F31" s="28">
        <v>16543</v>
      </c>
      <c r="G31" s="28">
        <v>-828.72032040801639</v>
      </c>
      <c r="H31" s="28">
        <v>-31485.323092415802</v>
      </c>
      <c r="I31" s="28">
        <v>-14119.977651684445</v>
      </c>
      <c r="J31" s="28">
        <v>-8282.6868496645202</v>
      </c>
      <c r="K31" s="28">
        <v>-25648.334019134218</v>
      </c>
      <c r="L31" s="28">
        <v>-14753.743260354164</v>
      </c>
      <c r="M31" s="28">
        <v>53007.859906597158</v>
      </c>
      <c r="N31" s="28">
        <v>15707.850012847317</v>
      </c>
      <c r="O31" s="28">
        <v>12907.43769317435</v>
      </c>
      <c r="P31" s="15"/>
      <c r="Q31" s="28">
        <v>76823.016660181005</v>
      </c>
      <c r="R31" s="28">
        <v>-29891.072455001653</v>
      </c>
      <c r="S31" s="28">
        <v>4323.0957774442659</v>
      </c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</row>
    <row r="32" spans="1:84" x14ac:dyDescent="0.3">
      <c r="A32" s="54" t="s">
        <v>26</v>
      </c>
      <c r="B32" s="55">
        <v>-316246</v>
      </c>
      <c r="C32" s="55">
        <v>71548</v>
      </c>
      <c r="D32" s="55">
        <v>-68519</v>
      </c>
      <c r="E32" s="55">
        <v>-14711</v>
      </c>
      <c r="F32" s="55">
        <v>-49574</v>
      </c>
      <c r="G32" s="55">
        <v>-53781.404248040599</v>
      </c>
      <c r="H32" s="55">
        <v>-77579.601049207587</v>
      </c>
      <c r="I32" s="55">
        <v>103357.17958208756</v>
      </c>
      <c r="J32" s="55">
        <v>759.37009200050682</v>
      </c>
      <c r="K32" s="55">
        <v>38270.123745921788</v>
      </c>
      <c r="L32" s="55">
        <v>88488.268031743399</v>
      </c>
      <c r="M32" s="55">
        <v>-278623.71508480684</v>
      </c>
      <c r="N32" s="55">
        <v>3226.7557385422515</v>
      </c>
      <c r="O32" s="55">
        <v>-15989.973609946817</v>
      </c>
      <c r="P32" s="15"/>
      <c r="Q32" s="55">
        <v>-328006</v>
      </c>
      <c r="R32" s="55">
        <v>-77561.053112244132</v>
      </c>
      <c r="S32" s="55">
        <v>-151105.9532151403</v>
      </c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</row>
    <row r="33" spans="1:84" x14ac:dyDescent="0.3">
      <c r="A33" s="5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15"/>
      <c r="Q33" s="30"/>
      <c r="R33" s="30"/>
      <c r="S33" s="30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</row>
    <row r="34" spans="1:84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5"/>
      <c r="Q34" s="5"/>
      <c r="R34" s="5"/>
      <c r="S34" s="5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</row>
    <row r="35" spans="1:84" x14ac:dyDescent="0.3">
      <c r="A35" s="6" t="s">
        <v>33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5"/>
      <c r="Q35" s="5"/>
      <c r="R35" s="5"/>
      <c r="S35" s="5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</row>
    <row r="36" spans="1:84" x14ac:dyDescent="0.3">
      <c r="A36" s="27" t="s">
        <v>34</v>
      </c>
      <c r="B36" s="30">
        <v>-316246</v>
      </c>
      <c r="C36" s="30">
        <v>71548</v>
      </c>
      <c r="D36" s="30">
        <v>-68519</v>
      </c>
      <c r="E36" s="30">
        <v>-14711</v>
      </c>
      <c r="F36" s="30">
        <v>-49574</v>
      </c>
      <c r="G36" s="30">
        <v>-53781.404248040599</v>
      </c>
      <c r="H36" s="30">
        <v>-77579.601049207587</v>
      </c>
      <c r="I36" s="30">
        <v>103357.17958208756</v>
      </c>
      <c r="J36" s="30">
        <v>759.37009200050682</v>
      </c>
      <c r="K36" s="30">
        <v>38270.123745921788</v>
      </c>
      <c r="L36" s="30">
        <v>88488.268031743399</v>
      </c>
      <c r="M36" s="30">
        <f t="shared" ref="M36:N36" si="0">M32</f>
        <v>-278623.71508480684</v>
      </c>
      <c r="N36" s="30">
        <f t="shared" si="0"/>
        <v>3226.7557385422515</v>
      </c>
      <c r="O36" s="30">
        <f t="shared" ref="O36" si="1">O32</f>
        <v>-15989.973609946817</v>
      </c>
      <c r="P36" s="15"/>
      <c r="Q36" s="30">
        <v>-328006</v>
      </c>
      <c r="R36" s="30">
        <v>-77561.053112244132</v>
      </c>
      <c r="S36" s="30">
        <f>S32</f>
        <v>-151105.9532151403</v>
      </c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</row>
    <row r="37" spans="1:84" x14ac:dyDescent="0.3">
      <c r="A37" s="2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5"/>
      <c r="Q37" s="5"/>
      <c r="R37" s="5"/>
      <c r="S37" s="5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</row>
    <row r="38" spans="1:84" x14ac:dyDescent="0.3">
      <c r="A38" s="32" t="s">
        <v>35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15"/>
      <c r="Q38" s="5"/>
      <c r="R38" s="5"/>
      <c r="S38" s="5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</row>
    <row r="39" spans="1:84" x14ac:dyDescent="0.3">
      <c r="A39" s="27" t="s">
        <v>36</v>
      </c>
      <c r="B39" s="33">
        <v>-1.48</v>
      </c>
      <c r="C39" s="33">
        <v>0.33453335135024942</v>
      </c>
      <c r="D39" s="33">
        <v>-0.25624131305437375</v>
      </c>
      <c r="E39" s="33">
        <v>-5.4367899632953673E-2</v>
      </c>
      <c r="F39" s="33">
        <v>-0.18</v>
      </c>
      <c r="G39" s="33">
        <v>-0.18491256001537421</v>
      </c>
      <c r="H39" s="33">
        <v>-0.26540757408144972</v>
      </c>
      <c r="I39" s="33">
        <v>0.35</v>
      </c>
      <c r="J39" s="33">
        <v>0</v>
      </c>
      <c r="K39" s="33">
        <v>0.13</v>
      </c>
      <c r="L39" s="33">
        <v>0.3</v>
      </c>
      <c r="M39" s="33">
        <v>-0.94352068866300842</v>
      </c>
      <c r="N39" s="33">
        <v>1.0905243169889566E-2</v>
      </c>
      <c r="O39" s="33">
        <v>-5.4008321544133639E-2</v>
      </c>
      <c r="P39" s="15"/>
      <c r="Q39" s="33">
        <v>-1.2107498798714473</v>
      </c>
      <c r="R39" s="33">
        <v>-0.2637310074443347</v>
      </c>
      <c r="S39" s="33">
        <v>-0.51068233855589962</v>
      </c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</row>
    <row r="40" spans="1:84" x14ac:dyDescent="0.3">
      <c r="A40" s="27" t="s">
        <v>37</v>
      </c>
      <c r="B40" s="33">
        <v>-1.48</v>
      </c>
      <c r="C40" s="33">
        <v>0.33453335135024942</v>
      </c>
      <c r="D40" s="33">
        <v>-0.25624131305437398</v>
      </c>
      <c r="E40" s="33">
        <v>-5.4367899632953673E-2</v>
      </c>
      <c r="F40" s="33">
        <v>-0.18</v>
      </c>
      <c r="G40" s="33">
        <v>-0.18491256001537421</v>
      </c>
      <c r="H40" s="33">
        <v>-0.26540757408144972</v>
      </c>
      <c r="I40" s="33">
        <v>0.35</v>
      </c>
      <c r="J40" s="33">
        <v>0</v>
      </c>
      <c r="K40" s="33">
        <v>0.13</v>
      </c>
      <c r="L40" s="33">
        <v>0.3</v>
      </c>
      <c r="M40" s="33">
        <v>-0.94352068866300842</v>
      </c>
      <c r="N40" s="33">
        <v>1.0855512324965403E-2</v>
      </c>
      <c r="O40" s="33">
        <v>-5.4008321544133639E-2</v>
      </c>
      <c r="P40" s="15"/>
      <c r="Q40" s="33">
        <v>-1.2107498798714473</v>
      </c>
      <c r="R40" s="33">
        <v>-0.2637310074443347</v>
      </c>
      <c r="S40" s="33">
        <v>-0.51068233855589962</v>
      </c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</row>
    <row r="41" spans="1:84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15"/>
      <c r="Q41" s="47"/>
      <c r="R41" s="47"/>
      <c r="S41" s="47"/>
    </row>
    <row r="42" spans="1:84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5"/>
      <c r="Q42" s="5"/>
      <c r="R42" s="5"/>
      <c r="S42" s="5"/>
    </row>
    <row r="43" spans="1:84" x14ac:dyDescent="0.3">
      <c r="P43" s="15"/>
    </row>
    <row r="44" spans="1:84" x14ac:dyDescent="0.3"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Q44" s="47"/>
      <c r="R44" s="47"/>
      <c r="S44" s="47"/>
    </row>
    <row r="45" spans="1:84" x14ac:dyDescent="0.3">
      <c r="Q45" s="47"/>
      <c r="R45" s="47"/>
      <c r="S45" s="47"/>
    </row>
  </sheetData>
  <phoneticPr fontId="14" type="noConversion"/>
  <pageMargins left="0.7" right="0.7" top="0.75" bottom="0.75" header="0.3" footer="0.3"/>
  <pageSetup orientation="portrait" r:id="rId1"/>
  <customProperties>
    <customPr name="FUNCTIONCACHE" r:id="rId2"/>
    <customPr name="SheetOptions" r:id="rId3"/>
    <customPr name="WORKBKFUNCTIONCACHE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7203-5306-4505-B2E7-5DAA7DE113C8}">
  <dimension ref="A1:AP46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8.5546875" customWidth="1"/>
    <col min="2" max="15" width="11" customWidth="1"/>
    <col min="16" max="16" width="11" style="12" customWidth="1"/>
    <col min="17" max="19" width="11" customWidth="1"/>
  </cols>
  <sheetData>
    <row r="1" spans="1:42" ht="23.4" x14ac:dyDescent="0.45">
      <c r="A1" s="51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3"/>
      <c r="Q1" s="2"/>
      <c r="R1" s="2"/>
      <c r="S1" s="2"/>
    </row>
    <row r="2" spans="1:42" ht="15.6" x14ac:dyDescent="0.3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23"/>
      <c r="Q2" s="57"/>
      <c r="R2" s="57"/>
      <c r="S2" s="57"/>
    </row>
    <row r="3" spans="1:42" ht="15.6" x14ac:dyDescent="0.3">
      <c r="A3" s="3" t="s">
        <v>104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Q3" s="49"/>
      <c r="R3" s="49"/>
      <c r="S3" s="49"/>
    </row>
    <row r="4" spans="1:42" ht="15.6" x14ac:dyDescent="0.3">
      <c r="A4" s="52" t="s">
        <v>108</v>
      </c>
      <c r="B4" s="52" t="s">
        <v>67</v>
      </c>
      <c r="C4" s="52" t="s">
        <v>68</v>
      </c>
      <c r="D4" s="52" t="s">
        <v>69</v>
      </c>
      <c r="E4" s="52" t="s">
        <v>70</v>
      </c>
      <c r="F4" s="52" t="s">
        <v>71</v>
      </c>
      <c r="G4" s="52" t="s">
        <v>72</v>
      </c>
      <c r="H4" s="52" t="s">
        <v>73</v>
      </c>
      <c r="I4" s="52" t="s">
        <v>74</v>
      </c>
      <c r="J4" s="52" t="s">
        <v>75</v>
      </c>
      <c r="K4" s="52" t="s">
        <v>79</v>
      </c>
      <c r="L4" s="52" t="s">
        <v>80</v>
      </c>
      <c r="M4" s="52" t="s">
        <v>106</v>
      </c>
      <c r="N4" s="52" t="s">
        <v>107</v>
      </c>
      <c r="O4" s="52" t="s">
        <v>112</v>
      </c>
      <c r="P4" s="39"/>
      <c r="Q4" s="52">
        <v>2020</v>
      </c>
      <c r="R4" s="52">
        <v>2021</v>
      </c>
      <c r="S4" s="52">
        <v>2022</v>
      </c>
    </row>
    <row r="5" spans="1:42" x14ac:dyDescent="0.3">
      <c r="A5" s="5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8"/>
      <c r="Q5" s="58"/>
      <c r="R5" s="58"/>
      <c r="S5" s="58"/>
    </row>
    <row r="6" spans="1:42" x14ac:dyDescent="0.3">
      <c r="A6" s="32" t="s">
        <v>16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42" x14ac:dyDescent="0.3">
      <c r="A7" s="32" t="s">
        <v>17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/>
      <c r="Q7" s="36"/>
      <c r="R7" s="36"/>
      <c r="S7" s="36"/>
    </row>
    <row r="8" spans="1:42" x14ac:dyDescent="0.3">
      <c r="A8" s="27" t="s">
        <v>47</v>
      </c>
      <c r="B8" s="28">
        <v>3786246.4801480006</v>
      </c>
      <c r="C8" s="28">
        <v>3647792.8816570006</v>
      </c>
      <c r="D8" s="28">
        <v>3686882.2756151003</v>
      </c>
      <c r="E8" s="28">
        <v>3982842.5337112006</v>
      </c>
      <c r="F8" s="28">
        <v>3956651.8591707717</v>
      </c>
      <c r="G8" s="28">
        <v>5545589.1269984003</v>
      </c>
      <c r="H8" s="28">
        <v>5619308.2504559308</v>
      </c>
      <c r="I8" s="28">
        <v>5614509.7711047707</v>
      </c>
      <c r="J8" s="28">
        <v>5500983.565078306</v>
      </c>
      <c r="K8" s="28">
        <v>5909801.2425999455</v>
      </c>
      <c r="L8" s="28">
        <v>6131649.1740345964</v>
      </c>
      <c r="M8" s="28">
        <v>5788276.7945290459</v>
      </c>
      <c r="N8" s="28">
        <v>6163614.0340491114</v>
      </c>
      <c r="O8" s="28">
        <v>6319444.7072668383</v>
      </c>
      <c r="P8"/>
      <c r="Q8" s="28">
        <v>3982842.5337112006</v>
      </c>
      <c r="R8" s="28">
        <v>5614509.7711047707</v>
      </c>
      <c r="S8" s="28">
        <v>5788276.7945290459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</row>
    <row r="9" spans="1:42" x14ac:dyDescent="0.3">
      <c r="A9" s="27" t="s">
        <v>43</v>
      </c>
      <c r="B9" s="28">
        <v>1872281.5315714998</v>
      </c>
      <c r="C9" s="28">
        <v>1799507.4990862003</v>
      </c>
      <c r="D9" s="28">
        <v>1778811.4312032002</v>
      </c>
      <c r="E9" s="28">
        <v>1823494.1467634998</v>
      </c>
      <c r="F9" s="28">
        <v>1825962.1892650991</v>
      </c>
      <c r="G9" s="28">
        <v>3008897.9246112662</v>
      </c>
      <c r="H9" s="28">
        <v>2967218.2281055194</v>
      </c>
      <c r="I9" s="28">
        <v>2946505.7847433789</v>
      </c>
      <c r="J9" s="28">
        <v>2859335.7535496694</v>
      </c>
      <c r="K9" s="28">
        <v>3006153.2608006741</v>
      </c>
      <c r="L9" s="28">
        <v>3060495.5307307406</v>
      </c>
      <c r="M9" s="28">
        <v>2929502.8572985879</v>
      </c>
      <c r="N9" s="28">
        <v>3014431.4417520612</v>
      </c>
      <c r="O9" s="28">
        <v>3017410.2337515284</v>
      </c>
      <c r="P9"/>
      <c r="Q9" s="28">
        <v>1823494.1467634998</v>
      </c>
      <c r="R9" s="28">
        <v>2946505.7847433789</v>
      </c>
      <c r="S9" s="28">
        <v>2929502.8572985879</v>
      </c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</row>
    <row r="10" spans="1:42" x14ac:dyDescent="0.3">
      <c r="A10" s="27" t="s">
        <v>44</v>
      </c>
      <c r="B10" s="28">
        <v>25931.926790000005</v>
      </c>
      <c r="C10" s="28">
        <v>22014.949164000005</v>
      </c>
      <c r="D10" s="28">
        <v>20111.880447600008</v>
      </c>
      <c r="E10" s="28">
        <v>26512.930445300008</v>
      </c>
      <c r="F10" s="28">
        <v>22063.970447271011</v>
      </c>
      <c r="G10" s="28">
        <v>25937.463407455703</v>
      </c>
      <c r="H10" s="28">
        <v>41107.222750931018</v>
      </c>
      <c r="I10" s="28">
        <v>64398.418745069015</v>
      </c>
      <c r="J10" s="28">
        <v>61100.114123361011</v>
      </c>
      <c r="K10" s="28">
        <v>56265.824156189017</v>
      </c>
      <c r="L10" s="28">
        <v>51066.153964072015</v>
      </c>
      <c r="M10" s="28">
        <v>47865.394004944021</v>
      </c>
      <c r="N10" s="28">
        <v>44600.358797264009</v>
      </c>
      <c r="O10" s="28">
        <v>54449.563121491847</v>
      </c>
      <c r="P10"/>
      <c r="Q10" s="28">
        <v>26512.930445300008</v>
      </c>
      <c r="R10" s="28">
        <v>64398.418745069015</v>
      </c>
      <c r="S10" s="28">
        <v>47865.394004944021</v>
      </c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</row>
    <row r="11" spans="1:42" x14ac:dyDescent="0.3">
      <c r="A11" s="27" t="s">
        <v>45</v>
      </c>
      <c r="B11" s="28">
        <v>23480.68332529</v>
      </c>
      <c r="C11" s="28">
        <v>20309.303533854003</v>
      </c>
      <c r="D11" s="28">
        <v>20631.366381354004</v>
      </c>
      <c r="E11" s="28">
        <v>25082.628268165005</v>
      </c>
      <c r="F11" s="28">
        <v>21267.219854114002</v>
      </c>
      <c r="G11" s="28">
        <v>20567.796412166997</v>
      </c>
      <c r="H11" s="28">
        <v>19958.126511426544</v>
      </c>
      <c r="I11" s="28">
        <v>20485.413880415999</v>
      </c>
      <c r="J11" s="28">
        <v>21616.037645360331</v>
      </c>
      <c r="K11" s="28">
        <v>23839.124371557002</v>
      </c>
      <c r="L11" s="28">
        <v>23481.019074225998</v>
      </c>
      <c r="M11" s="28">
        <v>22143.282272836001</v>
      </c>
      <c r="N11" s="28">
        <v>22599.774230188003</v>
      </c>
      <c r="O11" s="28">
        <v>21507.336704697995</v>
      </c>
      <c r="P11"/>
      <c r="Q11" s="28">
        <v>25082.628268165005</v>
      </c>
      <c r="R11" s="28">
        <v>20485.413880416003</v>
      </c>
      <c r="S11" s="28">
        <v>22143.282272836001</v>
      </c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</row>
    <row r="12" spans="1:42" x14ac:dyDescent="0.3">
      <c r="A12" s="27" t="s">
        <v>46</v>
      </c>
      <c r="B12" s="28">
        <v>61190.699045700021</v>
      </c>
      <c r="C12" s="28">
        <v>67401.700259800011</v>
      </c>
      <c r="D12" s="28">
        <v>68249.831676200018</v>
      </c>
      <c r="E12" s="28">
        <v>140550.64711310001</v>
      </c>
      <c r="F12" s="28">
        <v>139019.63257441501</v>
      </c>
      <c r="G12" s="28">
        <v>140449.51296243901</v>
      </c>
      <c r="H12" s="28">
        <v>141479.34007306999</v>
      </c>
      <c r="I12" s="28">
        <v>142943.88969885898</v>
      </c>
      <c r="J12" s="28">
        <v>143205.93620713596</v>
      </c>
      <c r="K12" s="28">
        <v>144136.11299824892</v>
      </c>
      <c r="L12" s="28">
        <v>137846.56399665397</v>
      </c>
      <c r="M12" s="28">
        <v>133145.48095706097</v>
      </c>
      <c r="N12" s="28">
        <v>134994.74731034299</v>
      </c>
      <c r="O12" s="28">
        <v>137288.86390932198</v>
      </c>
      <c r="P12"/>
      <c r="Q12" s="28">
        <v>140550.64711310001</v>
      </c>
      <c r="R12" s="28">
        <v>142943.88969885901</v>
      </c>
      <c r="S12" s="28">
        <v>133145.48095706097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x14ac:dyDescent="0.3">
      <c r="A13" s="27" t="s">
        <v>61</v>
      </c>
      <c r="B13" s="28">
        <v>1602.874663100027</v>
      </c>
      <c r="C13" s="28">
        <v>2578.2154929000139</v>
      </c>
      <c r="D13" s="28">
        <v>1614.3695385000706</v>
      </c>
      <c r="E13" s="28">
        <v>1313.0242909998678</v>
      </c>
      <c r="F13" s="28">
        <v>1272</v>
      </c>
      <c r="G13" s="28">
        <v>25744.314354583265</v>
      </c>
      <c r="H13" s="28">
        <v>2966.2801118633374</v>
      </c>
      <c r="I13" s="28">
        <v>3010.6939807473373</v>
      </c>
      <c r="J13" s="28">
        <v>2886.8259084835054</v>
      </c>
      <c r="K13" s="28">
        <v>2881.9088127961159</v>
      </c>
      <c r="L13" s="28">
        <v>2906.2736313898604</v>
      </c>
      <c r="M13" s="28">
        <v>2875.8060204071999</v>
      </c>
      <c r="N13" s="28">
        <v>3086.55706524786</v>
      </c>
      <c r="O13" s="28">
        <v>2804.1733671918601</v>
      </c>
      <c r="P13"/>
      <c r="Q13" s="28">
        <v>1313.0242909998678</v>
      </c>
      <c r="R13" s="28">
        <v>3010.693980747345</v>
      </c>
      <c r="S13" s="28">
        <v>2875.8060204071999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</row>
    <row r="14" spans="1:42" x14ac:dyDescent="0.3">
      <c r="A14" s="54" t="s">
        <v>17</v>
      </c>
      <c r="B14" s="55">
        <v>5770734.1955435909</v>
      </c>
      <c r="C14" s="55">
        <v>5559604.5491937539</v>
      </c>
      <c r="D14" s="55">
        <v>5576301.154861955</v>
      </c>
      <c r="E14" s="55">
        <v>5999795.9105922654</v>
      </c>
      <c r="F14" s="55">
        <v>5966237</v>
      </c>
      <c r="G14" s="55">
        <v>8767186.1397463139</v>
      </c>
      <c r="H14" s="55">
        <v>8792037.4490087405</v>
      </c>
      <c r="I14" s="55">
        <v>8791853.9741532393</v>
      </c>
      <c r="J14" s="55">
        <v>8589128.2355123162</v>
      </c>
      <c r="K14" s="55">
        <v>9143077.4777394105</v>
      </c>
      <c r="L14" s="55">
        <v>9407444.7174316794</v>
      </c>
      <c r="M14" s="55">
        <v>8923809.6200828832</v>
      </c>
      <c r="N14" s="55">
        <v>9383326.9172042161</v>
      </c>
      <c r="O14" s="55">
        <v>9552904.8811210692</v>
      </c>
      <c r="P14"/>
      <c r="Q14" s="55">
        <v>5999795.9105922654</v>
      </c>
      <c r="R14" s="55">
        <v>8791853.9741532393</v>
      </c>
      <c r="S14" s="55">
        <v>8923809.6200828813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</row>
    <row r="15" spans="1:42" x14ac:dyDescent="0.3">
      <c r="A15" s="32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/>
      <c r="Q15" s="28"/>
      <c r="R15" s="28"/>
      <c r="S15" s="28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</row>
    <row r="16" spans="1:42" x14ac:dyDescent="0.3">
      <c r="A16" s="32" t="s">
        <v>18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/>
      <c r="Q16" s="36"/>
      <c r="R16" s="36"/>
      <c r="S16" s="36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</row>
    <row r="17" spans="1:42" x14ac:dyDescent="0.3">
      <c r="A17" s="27" t="s">
        <v>48</v>
      </c>
      <c r="B17" s="28">
        <v>734122.8234961899</v>
      </c>
      <c r="C17" s="28">
        <v>614693.27903946408</v>
      </c>
      <c r="D17" s="28">
        <v>648237.1776503711</v>
      </c>
      <c r="E17" s="28">
        <v>748547.21592234913</v>
      </c>
      <c r="F17" s="28">
        <v>673945</v>
      </c>
      <c r="G17" s="28">
        <v>815551.23975852667</v>
      </c>
      <c r="H17" s="28">
        <v>802070</v>
      </c>
      <c r="I17" s="28">
        <v>904922.60674343712</v>
      </c>
      <c r="J17" s="28">
        <v>865252.77605690318</v>
      </c>
      <c r="K17" s="28">
        <v>937936.24186415656</v>
      </c>
      <c r="L17" s="28">
        <v>1117553.6809996224</v>
      </c>
      <c r="M17" s="28">
        <v>1243758.1878520893</v>
      </c>
      <c r="N17" s="28">
        <v>1277511.3932037854</v>
      </c>
      <c r="O17" s="28">
        <v>1303907.1537146345</v>
      </c>
      <c r="P17"/>
      <c r="Q17" s="28">
        <v>748547.21592234913</v>
      </c>
      <c r="R17" s="28">
        <v>904922.60674343735</v>
      </c>
      <c r="S17" s="28">
        <v>1243758.1878520893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</row>
    <row r="18" spans="1:42" x14ac:dyDescent="0.3">
      <c r="A18" s="27" t="s">
        <v>56</v>
      </c>
      <c r="B18" s="28">
        <v>304714.05653411994</v>
      </c>
      <c r="C18" s="28">
        <v>577534.1894340479</v>
      </c>
      <c r="D18" s="28">
        <v>626346.26709780004</v>
      </c>
      <c r="E18" s="28">
        <v>952143.86555443087</v>
      </c>
      <c r="F18" s="28">
        <v>807216.19216945837</v>
      </c>
      <c r="G18" s="28">
        <v>807930.94061323721</v>
      </c>
      <c r="H18" s="28">
        <v>766163.62782032485</v>
      </c>
      <c r="I18" s="28">
        <v>843617.5855460423</v>
      </c>
      <c r="J18" s="28">
        <v>801599.05111474404</v>
      </c>
      <c r="K18" s="28">
        <v>901759.42685218726</v>
      </c>
      <c r="L18" s="28">
        <v>916210.99371166795</v>
      </c>
      <c r="M18" s="28">
        <v>826850.89065455773</v>
      </c>
      <c r="N18" s="28">
        <v>963670.81800015806</v>
      </c>
      <c r="O18" s="28">
        <v>1088897.027839869</v>
      </c>
      <c r="P18"/>
      <c r="Q18" s="28">
        <v>952143.86555443087</v>
      </c>
      <c r="R18" s="28">
        <v>843617.58554604219</v>
      </c>
      <c r="S18" s="28">
        <v>826850.89065455808</v>
      </c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</row>
    <row r="19" spans="1:42" x14ac:dyDescent="0.3">
      <c r="A19" s="54" t="s">
        <v>18</v>
      </c>
      <c r="B19" s="55">
        <v>1038836.8800303098</v>
      </c>
      <c r="C19" s="55">
        <v>1192227.468473512</v>
      </c>
      <c r="D19" s="55">
        <v>1274583.4447481711</v>
      </c>
      <c r="E19" s="55">
        <v>1700691.0814767801</v>
      </c>
      <c r="F19" s="55">
        <v>1481161.1921694584</v>
      </c>
      <c r="G19" s="55">
        <v>1623482.1803717639</v>
      </c>
      <c r="H19" s="55">
        <v>1568233.6278203249</v>
      </c>
      <c r="I19" s="55">
        <v>1748540.1922894795</v>
      </c>
      <c r="J19" s="55">
        <v>1666851.8271716472</v>
      </c>
      <c r="K19" s="55">
        <v>1839695.6687163438</v>
      </c>
      <c r="L19" s="55">
        <v>2033764.6747112903</v>
      </c>
      <c r="M19" s="55">
        <f t="shared" ref="M19:N19" si="0">SUM(M17:M18)</f>
        <v>2070609.0785066471</v>
      </c>
      <c r="N19" s="55">
        <f t="shared" si="0"/>
        <v>2241182.2112039435</v>
      </c>
      <c r="O19" s="55">
        <f t="shared" ref="O19" si="1">SUM(O17:O18)</f>
        <v>2392804.1815545037</v>
      </c>
      <c r="P19"/>
      <c r="Q19" s="55">
        <v>1700691.0814767801</v>
      </c>
      <c r="R19" s="55">
        <v>1748540.1922894795</v>
      </c>
      <c r="S19" s="55">
        <f t="shared" ref="S19" si="2">SUM(S17:S18)</f>
        <v>2070609.0785066474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</row>
    <row r="20" spans="1:42" x14ac:dyDescent="0.3">
      <c r="A20" s="32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/>
      <c r="Q20" s="28"/>
      <c r="R20" s="28"/>
      <c r="S20" s="28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</row>
    <row r="21" spans="1:42" x14ac:dyDescent="0.3">
      <c r="A21" s="54" t="s">
        <v>49</v>
      </c>
      <c r="B21" s="55">
        <v>6809571.0755738998</v>
      </c>
      <c r="C21" s="55">
        <v>6751832.0176672665</v>
      </c>
      <c r="D21" s="55">
        <v>6850884.5996101256</v>
      </c>
      <c r="E21" s="55">
        <v>7700486.9920690451</v>
      </c>
      <c r="F21" s="55">
        <v>7447398</v>
      </c>
      <c r="G21" s="55">
        <v>10390668.320118077</v>
      </c>
      <c r="H21" s="55">
        <v>10360271</v>
      </c>
      <c r="I21" s="55">
        <v>10540394.16644272</v>
      </c>
      <c r="J21" s="55">
        <v>10255980.062683964</v>
      </c>
      <c r="K21" s="55">
        <v>10982773.146455754</v>
      </c>
      <c r="L21" s="55">
        <v>11441209.392142968</v>
      </c>
      <c r="M21" s="55">
        <v>10994418.698589532</v>
      </c>
      <c r="N21" s="55">
        <v>11624509.12840816</v>
      </c>
      <c r="O21" s="55">
        <v>11945709.062675571</v>
      </c>
      <c r="P21"/>
      <c r="Q21" s="55">
        <v>7700486.9920690451</v>
      </c>
      <c r="R21" s="55">
        <v>10540394.16644272</v>
      </c>
      <c r="S21" s="55">
        <v>10994418.69858953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</row>
    <row r="22" spans="1:42" x14ac:dyDescent="0.3">
      <c r="A22" s="32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/>
      <c r="Q22" s="28"/>
      <c r="R22" s="28"/>
      <c r="S22" s="28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</row>
    <row r="23" spans="1:42" x14ac:dyDescent="0.3">
      <c r="A23" s="32" t="s">
        <v>19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/>
      <c r="Q23" s="36"/>
      <c r="R23" s="36"/>
      <c r="S23" s="36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</row>
    <row r="24" spans="1:42" x14ac:dyDescent="0.3">
      <c r="A24" s="27" t="s">
        <v>20</v>
      </c>
      <c r="B24" s="28">
        <v>2513321.9483478777</v>
      </c>
      <c r="C24" s="28">
        <v>2424918</v>
      </c>
      <c r="D24" s="28">
        <v>1991980.9894570464</v>
      </c>
      <c r="E24" s="28">
        <v>4303896.5536570726</v>
      </c>
      <c r="F24" s="28">
        <v>4245129</v>
      </c>
      <c r="G24" s="28">
        <v>5049757</v>
      </c>
      <c r="H24" s="28">
        <v>5050231</v>
      </c>
      <c r="I24" s="28">
        <v>5089557.1588234743</v>
      </c>
      <c r="J24" s="28">
        <v>5020884.9929096922</v>
      </c>
      <c r="K24" s="28">
        <v>5362143.326903292</v>
      </c>
      <c r="L24" s="28">
        <v>5619924.7534924401</v>
      </c>
      <c r="M24" s="28">
        <f t="shared" ref="M24:O24" si="3">M25</f>
        <v>5225520.7444261573</v>
      </c>
      <c r="N24" s="28">
        <f t="shared" si="3"/>
        <v>5507719.7397251902</v>
      </c>
      <c r="O24" s="28">
        <f t="shared" si="3"/>
        <v>5647080.4829939688</v>
      </c>
      <c r="P24"/>
      <c r="Q24" s="34">
        <v>4303896.5536570726</v>
      </c>
      <c r="R24" s="34">
        <v>5089557.1588234724</v>
      </c>
      <c r="S24" s="34">
        <f t="shared" ref="S24" si="4">S25</f>
        <v>5225520.7444261592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</row>
    <row r="25" spans="1:42" x14ac:dyDescent="0.3">
      <c r="A25" s="54" t="s">
        <v>57</v>
      </c>
      <c r="B25" s="55">
        <v>2513321.9483478777</v>
      </c>
      <c r="C25" s="55">
        <v>2424918</v>
      </c>
      <c r="D25" s="55">
        <v>1991980.9894570464</v>
      </c>
      <c r="E25" s="55">
        <v>4303896.5536570726</v>
      </c>
      <c r="F25" s="55">
        <v>4245129</v>
      </c>
      <c r="G25" s="55">
        <v>5049757</v>
      </c>
      <c r="H25" s="55">
        <v>5050231</v>
      </c>
      <c r="I25" s="55">
        <v>5089557.1588234743</v>
      </c>
      <c r="J25" s="55">
        <v>5020884.9929096922</v>
      </c>
      <c r="K25" s="55">
        <v>5362143.326903292</v>
      </c>
      <c r="L25" s="55">
        <v>5619924.7534924401</v>
      </c>
      <c r="M25" s="55">
        <v>5225520.7444261573</v>
      </c>
      <c r="N25" s="55">
        <v>5507719.7397251902</v>
      </c>
      <c r="O25" s="55">
        <v>5647080.4829939688</v>
      </c>
      <c r="P25"/>
      <c r="Q25" s="55">
        <v>4303896.5536570726</v>
      </c>
      <c r="R25" s="55">
        <v>5089557.1588234724</v>
      </c>
      <c r="S25" s="55">
        <v>5225520.7444261592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</row>
    <row r="26" spans="1:42" x14ac:dyDescent="0.3">
      <c r="A26" s="32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/>
      <c r="Q26" s="28"/>
      <c r="R26" s="28"/>
      <c r="S26" s="28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</row>
    <row r="27" spans="1:42" x14ac:dyDescent="0.3">
      <c r="A27" s="32" t="s">
        <v>21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/>
      <c r="Q27" s="36"/>
      <c r="R27" s="36"/>
      <c r="S27" s="36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</row>
    <row r="28" spans="1:42" x14ac:dyDescent="0.3">
      <c r="A28" s="27" t="s">
        <v>50</v>
      </c>
      <c r="B28" s="28">
        <v>2934113.9639400002</v>
      </c>
      <c r="C28" s="28">
        <v>3075769.8527519992</v>
      </c>
      <c r="D28" s="28">
        <v>3127162.3859999999</v>
      </c>
      <c r="E28" s="28">
        <v>2078515.399</v>
      </c>
      <c r="F28" s="28">
        <v>2051764.0984999996</v>
      </c>
      <c r="G28" s="28">
        <v>3768932.3069158513</v>
      </c>
      <c r="H28" s="28">
        <v>3758739.2331955996</v>
      </c>
      <c r="I28" s="28">
        <v>3696470.0012594075</v>
      </c>
      <c r="J28" s="28">
        <v>3597287.4812279996</v>
      </c>
      <c r="K28" s="28">
        <v>3837477.1504929997</v>
      </c>
      <c r="L28" s="28">
        <v>3858429.8392759995</v>
      </c>
      <c r="M28" s="28">
        <v>3837095.8861939996</v>
      </c>
      <c r="N28" s="28">
        <v>4162943.7550709997</v>
      </c>
      <c r="O28" s="28">
        <v>4280959.4616479995</v>
      </c>
      <c r="P28"/>
      <c r="Q28" s="28">
        <v>2078515.399</v>
      </c>
      <c r="R28" s="28">
        <v>3696470.0012594075</v>
      </c>
      <c r="S28" s="28">
        <v>3837095.8861939996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</row>
    <row r="29" spans="1:42" x14ac:dyDescent="0.3">
      <c r="A29" s="27" t="s">
        <v>62</v>
      </c>
      <c r="B29" s="28">
        <v>17797.664495300003</v>
      </c>
      <c r="C29" s="28">
        <v>15212.918000200003</v>
      </c>
      <c r="D29" s="28">
        <v>13968.789996400001</v>
      </c>
      <c r="E29" s="28">
        <v>30624.343203999997</v>
      </c>
      <c r="F29" s="28">
        <v>29426.869948856998</v>
      </c>
      <c r="G29" s="28">
        <v>32152.312032165501</v>
      </c>
      <c r="H29" s="28">
        <v>44006.58037205501</v>
      </c>
      <c r="I29" s="28">
        <v>45039.875906189009</v>
      </c>
      <c r="J29" s="28">
        <v>43141.854549447999</v>
      </c>
      <c r="K29" s="28">
        <v>40500.315494531009</v>
      </c>
      <c r="L29" s="28">
        <v>36947.378909801999</v>
      </c>
      <c r="M29" s="28">
        <v>34381.415748448002</v>
      </c>
      <c r="N29" s="28">
        <v>31511.190728523998</v>
      </c>
      <c r="O29" s="28">
        <v>39331.200548997571</v>
      </c>
      <c r="P29"/>
      <c r="Q29" s="28">
        <v>30624.343203999997</v>
      </c>
      <c r="R29" s="28">
        <v>45039.875906189001</v>
      </c>
      <c r="S29" s="28">
        <v>34381.415748448002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</row>
    <row r="30" spans="1:42" x14ac:dyDescent="0.3">
      <c r="A30" s="27" t="s">
        <v>51</v>
      </c>
      <c r="B30" s="28">
        <v>326251.64280699991</v>
      </c>
      <c r="C30" s="28">
        <v>322781.87005119998</v>
      </c>
      <c r="D30" s="28">
        <v>321261.20049319998</v>
      </c>
      <c r="E30" s="28">
        <v>313090.05522979994</v>
      </c>
      <c r="F30" s="28">
        <v>306295.13642684108</v>
      </c>
      <c r="G30" s="28">
        <v>549077.12971915898</v>
      </c>
      <c r="H30" s="28">
        <v>568925.80086110602</v>
      </c>
      <c r="I30" s="28">
        <v>556960.61017374706</v>
      </c>
      <c r="J30" s="28">
        <v>543036.71624564321</v>
      </c>
      <c r="K30" s="28">
        <v>590570.50332045206</v>
      </c>
      <c r="L30" s="28">
        <v>602115.66866165295</v>
      </c>
      <c r="M30" s="28">
        <v>533063.52063259738</v>
      </c>
      <c r="N30" s="28">
        <v>517267.84573719825</v>
      </c>
      <c r="O30" s="28">
        <v>484682.2455080442</v>
      </c>
      <c r="P30"/>
      <c r="Q30" s="28">
        <v>313090.05522979994</v>
      </c>
      <c r="R30" s="28">
        <v>556960.61017374706</v>
      </c>
      <c r="S30" s="28">
        <v>533063.52063259738</v>
      </c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</row>
    <row r="31" spans="1:42" x14ac:dyDescent="0.3">
      <c r="A31" s="27" t="s">
        <v>63</v>
      </c>
      <c r="B31" s="28">
        <v>45661.421999999999</v>
      </c>
      <c r="C31" s="28">
        <v>45791.451879999993</v>
      </c>
      <c r="D31" s="28">
        <v>1443.1201000000237</v>
      </c>
      <c r="E31" s="28">
        <v>2398.0337496001048</v>
      </c>
      <c r="F31" s="28">
        <v>1299.4150000001036</v>
      </c>
      <c r="G31" s="28">
        <v>34794.214106137108</v>
      </c>
      <c r="H31" s="28">
        <v>34855.080097550104</v>
      </c>
      <c r="I31" s="28">
        <v>18792.290024944105</v>
      </c>
      <c r="J31" s="28">
        <v>19237.580482750105</v>
      </c>
      <c r="K31" s="28">
        <v>19405.194566290105</v>
      </c>
      <c r="L31" s="28">
        <v>19926.729667122108</v>
      </c>
      <c r="M31" s="28">
        <v>11005.719043572106</v>
      </c>
      <c r="N31" s="28">
        <v>6199.9955361001066</v>
      </c>
      <c r="O31" s="28">
        <v>6622.5216041601061</v>
      </c>
      <c r="P31"/>
      <c r="Q31" s="28">
        <v>2398.0337496001048</v>
      </c>
      <c r="R31" s="28">
        <v>18792.290024944105</v>
      </c>
      <c r="S31" s="28">
        <v>11005.719043572106</v>
      </c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</row>
    <row r="32" spans="1:42" x14ac:dyDescent="0.3">
      <c r="A32" s="54" t="s">
        <v>52</v>
      </c>
      <c r="B32" s="55">
        <v>3323824.6932422998</v>
      </c>
      <c r="C32" s="55">
        <v>3459556.0926833991</v>
      </c>
      <c r="D32" s="55">
        <v>3463835.4965895996</v>
      </c>
      <c r="E32" s="55">
        <v>2424627.8311834</v>
      </c>
      <c r="F32" s="55">
        <v>2388785.5198756978</v>
      </c>
      <c r="G32" s="55">
        <v>4384955.9627733128</v>
      </c>
      <c r="H32" s="55">
        <v>4406526.694526311</v>
      </c>
      <c r="I32" s="55">
        <v>4317262.7773642885</v>
      </c>
      <c r="J32" s="55">
        <v>4202703.6325058406</v>
      </c>
      <c r="K32" s="55">
        <v>4487953.1638742723</v>
      </c>
      <c r="L32" s="55">
        <v>4517419.6165145757</v>
      </c>
      <c r="M32" s="55">
        <v>4415546.5416186173</v>
      </c>
      <c r="N32" s="55">
        <v>4717922.7870728215</v>
      </c>
      <c r="O32" s="55">
        <v>4811595.4293092024</v>
      </c>
      <c r="P32"/>
      <c r="Q32" s="55">
        <v>2424627.8311834</v>
      </c>
      <c r="R32" s="55">
        <v>4317262.7773642885</v>
      </c>
      <c r="S32" s="55">
        <v>4415546.5416186173</v>
      </c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x14ac:dyDescent="0.3">
      <c r="A33" s="32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/>
      <c r="Q33" s="28"/>
      <c r="R33" s="28"/>
      <c r="S33" s="28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</row>
    <row r="34" spans="1:42" x14ac:dyDescent="0.3">
      <c r="A34" s="32" t="s">
        <v>22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/>
      <c r="Q34" s="36"/>
      <c r="R34" s="36"/>
      <c r="S34" s="36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</row>
    <row r="35" spans="1:42" x14ac:dyDescent="0.3">
      <c r="A35" s="27" t="s">
        <v>64</v>
      </c>
      <c r="B35" s="28">
        <v>47799.389446600042</v>
      </c>
      <c r="C35" s="28">
        <v>46714.237600000037</v>
      </c>
      <c r="D35" s="28">
        <v>96619.81146560004</v>
      </c>
      <c r="E35" s="28">
        <v>27243.783414200054</v>
      </c>
      <c r="F35" s="28">
        <v>43790.874035460038</v>
      </c>
      <c r="G35" s="28">
        <v>28231.038246509059</v>
      </c>
      <c r="H35" s="28">
        <v>51368.936969600065</v>
      </c>
      <c r="I35" s="28">
        <v>24422.834345296065</v>
      </c>
      <c r="J35" s="28">
        <v>53357.528174080035</v>
      </c>
      <c r="K35" s="28">
        <v>8534.9213250800458</v>
      </c>
      <c r="L35" s="28">
        <v>112888.44262246405</v>
      </c>
      <c r="M35" s="28">
        <v>5470.4615500000473</v>
      </c>
      <c r="N35" s="28">
        <v>41499.084370000041</v>
      </c>
      <c r="O35" s="28">
        <v>6089.7374900000505</v>
      </c>
      <c r="P35"/>
      <c r="Q35" s="28">
        <v>27243.783414200054</v>
      </c>
      <c r="R35" s="28">
        <v>24422.834345296087</v>
      </c>
      <c r="S35" s="28">
        <v>5470.4615500000355</v>
      </c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</row>
    <row r="36" spans="1:42" x14ac:dyDescent="0.3">
      <c r="A36" s="27" t="s">
        <v>62</v>
      </c>
      <c r="B36" s="28">
        <v>8899.3374415999951</v>
      </c>
      <c r="C36" s="28">
        <v>7607.2563295999962</v>
      </c>
      <c r="D36" s="28">
        <v>6984.3970003999939</v>
      </c>
      <c r="E36" s="28">
        <v>8619.3242770999968</v>
      </c>
      <c r="F36" s="28">
        <v>7418.9337471289937</v>
      </c>
      <c r="G36" s="28">
        <v>10609.651909515196</v>
      </c>
      <c r="H36" s="28">
        <v>14971.486649821994</v>
      </c>
      <c r="I36" s="28">
        <v>16905.666351832995</v>
      </c>
      <c r="J36" s="28">
        <v>16582.399127069988</v>
      </c>
      <c r="K36" s="28">
        <v>15873.370290667986</v>
      </c>
      <c r="L36" s="28">
        <v>14618.098932557989</v>
      </c>
      <c r="M36" s="28">
        <v>14217.146103652993</v>
      </c>
      <c r="N36" s="28">
        <v>14433.47137601099</v>
      </c>
      <c r="O36" s="28">
        <v>16727.002267060183</v>
      </c>
      <c r="P36"/>
      <c r="Q36" s="28">
        <v>8619.3242770999968</v>
      </c>
      <c r="R36" s="28">
        <v>16905.666351833002</v>
      </c>
      <c r="S36" s="28">
        <v>14217.146103652994</v>
      </c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</row>
    <row r="37" spans="1:42" x14ac:dyDescent="0.3">
      <c r="A37" s="27" t="s">
        <v>58</v>
      </c>
      <c r="B37" s="28">
        <v>915522.33439292002</v>
      </c>
      <c r="C37" s="28">
        <v>817213</v>
      </c>
      <c r="D37" s="28">
        <v>1295545.7040765781</v>
      </c>
      <c r="E37" s="28">
        <v>927171.36828950001</v>
      </c>
      <c r="F37" s="28">
        <v>751413</v>
      </c>
      <c r="G37" s="28">
        <v>904519</v>
      </c>
      <c r="H37" s="28">
        <v>819722</v>
      </c>
      <c r="I37" s="28">
        <v>1062618.4805289246</v>
      </c>
      <c r="J37" s="28">
        <v>936343.51759685343</v>
      </c>
      <c r="K37" s="28">
        <v>1079492.7731524229</v>
      </c>
      <c r="L37" s="28">
        <v>1140903.0686975827</v>
      </c>
      <c r="M37" s="28">
        <v>1331086.1153455086</v>
      </c>
      <c r="N37" s="28">
        <v>1323853.1852215447</v>
      </c>
      <c r="O37" s="28">
        <v>1430047.6050555191</v>
      </c>
      <c r="P37"/>
      <c r="Q37" s="34">
        <v>927171.36828950001</v>
      </c>
      <c r="R37" s="34">
        <v>1062618.4805289239</v>
      </c>
      <c r="S37" s="34">
        <v>1331086.1153455048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</row>
    <row r="38" spans="1:42" x14ac:dyDescent="0.3">
      <c r="A38" s="27" t="s">
        <v>53</v>
      </c>
      <c r="B38" s="28">
        <v>203.4637871999978</v>
      </c>
      <c r="C38" s="28">
        <v>-4176.6841628000029</v>
      </c>
      <c r="D38" s="28">
        <v>-4081.6502176000026</v>
      </c>
      <c r="E38" s="28">
        <v>8928.0949692999948</v>
      </c>
      <c r="F38" s="28">
        <v>10861</v>
      </c>
      <c r="G38" s="28">
        <v>12595.639344873</v>
      </c>
      <c r="H38" s="28">
        <v>17451.760683331991</v>
      </c>
      <c r="I38" s="28">
        <v>29627.24902890572</v>
      </c>
      <c r="J38" s="28">
        <v>26108.255540219987</v>
      </c>
      <c r="K38" s="28">
        <v>28775.59091001776</v>
      </c>
      <c r="L38" s="28">
        <v>35455.41188334865</v>
      </c>
      <c r="M38" s="28">
        <v>2577.6895455953331</v>
      </c>
      <c r="N38" s="28">
        <v>19080.860642590666</v>
      </c>
      <c r="O38" s="28">
        <v>34168.80555982409</v>
      </c>
      <c r="P38"/>
      <c r="Q38" s="28">
        <v>8928.0949692999948</v>
      </c>
      <c r="R38" s="28">
        <v>29627.24902890572</v>
      </c>
      <c r="S38" s="28">
        <v>2577.689545595329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</row>
    <row r="39" spans="1:42" x14ac:dyDescent="0.3">
      <c r="A39" s="54" t="s">
        <v>54</v>
      </c>
      <c r="B39" s="55">
        <v>972424.52506831998</v>
      </c>
      <c r="C39" s="55">
        <v>867358</v>
      </c>
      <c r="D39" s="55">
        <v>1395068.2623249781</v>
      </c>
      <c r="E39" s="55">
        <v>971962.57095010008</v>
      </c>
      <c r="F39" s="55">
        <v>813483</v>
      </c>
      <c r="G39" s="55">
        <v>955955</v>
      </c>
      <c r="H39" s="55">
        <v>903514</v>
      </c>
      <c r="I39" s="55">
        <v>1133574.2302549593</v>
      </c>
      <c r="J39" s="55">
        <v>1032391.7004382234</v>
      </c>
      <c r="K39" s="55">
        <v>1132676.6556781905</v>
      </c>
      <c r="L39" s="55">
        <v>1303865.0221359534</v>
      </c>
      <c r="M39" s="55">
        <v>1353351.4125447569</v>
      </c>
      <c r="N39" s="55">
        <v>1398866.6016101465</v>
      </c>
      <c r="O39" s="55">
        <v>1487033.1503724034</v>
      </c>
      <c r="P39"/>
      <c r="Q39" s="55">
        <v>971962.57095010008</v>
      </c>
      <c r="R39" s="55">
        <v>1133574.2302549588</v>
      </c>
      <c r="S39" s="55">
        <v>1353351.4125447532</v>
      </c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</row>
    <row r="40" spans="1:42" x14ac:dyDescent="0.3">
      <c r="A40" s="5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/>
      <c r="Q40" s="30"/>
      <c r="R40" s="30"/>
      <c r="S40" s="30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</row>
    <row r="41" spans="1:42" x14ac:dyDescent="0.3">
      <c r="A41" s="54" t="s">
        <v>59</v>
      </c>
      <c r="B41" s="55">
        <v>4296249.2183106206</v>
      </c>
      <c r="C41" s="55">
        <v>4326914</v>
      </c>
      <c r="D41" s="55">
        <v>4858903.7589145778</v>
      </c>
      <c r="E41" s="55">
        <v>3396590.4021335002</v>
      </c>
      <c r="F41" s="55">
        <v>3202269</v>
      </c>
      <c r="G41" s="55">
        <v>5340911</v>
      </c>
      <c r="H41" s="55">
        <v>5310040</v>
      </c>
      <c r="I41" s="55">
        <v>5450837.0076192468</v>
      </c>
      <c r="J41" s="55">
        <v>5235095.3329440644</v>
      </c>
      <c r="K41" s="55">
        <v>5620629.8195524635</v>
      </c>
      <c r="L41" s="55">
        <v>5821284.63865053</v>
      </c>
      <c r="M41" s="55">
        <v>5768897.9541633744</v>
      </c>
      <c r="N41" s="55">
        <v>6116789.388682968</v>
      </c>
      <c r="O41" s="55">
        <v>6298628.5796816032</v>
      </c>
      <c r="P41"/>
      <c r="Q41" s="55">
        <v>3396590.4021335002</v>
      </c>
      <c r="R41" s="55">
        <v>5450837.0076192478</v>
      </c>
      <c r="S41" s="55">
        <v>5768897.9541633707</v>
      </c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</row>
    <row r="42" spans="1:42" x14ac:dyDescent="0.3">
      <c r="A42" s="5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/>
      <c r="Q42" s="30"/>
      <c r="R42" s="30"/>
      <c r="S42" s="30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</row>
    <row r="43" spans="1:42" x14ac:dyDescent="0.3">
      <c r="A43" s="54" t="s">
        <v>55</v>
      </c>
      <c r="B43" s="55">
        <v>6809571.1666584974</v>
      </c>
      <c r="C43" s="55">
        <v>6751832.0888040634</v>
      </c>
      <c r="D43" s="55">
        <v>6850884.7483716244</v>
      </c>
      <c r="E43" s="55">
        <v>7700486.9557905709</v>
      </c>
      <c r="F43" s="55">
        <v>7447398</v>
      </c>
      <c r="G43" s="55">
        <v>10390668.293425722</v>
      </c>
      <c r="H43" s="55">
        <v>10360271</v>
      </c>
      <c r="I43" s="55">
        <v>10540394.16644272</v>
      </c>
      <c r="J43" s="55">
        <v>10255980.062683964</v>
      </c>
      <c r="K43" s="55">
        <v>10982773.146455754</v>
      </c>
      <c r="L43" s="55">
        <v>11441209.39214297</v>
      </c>
      <c r="M43" s="55">
        <v>10994418.69858953</v>
      </c>
      <c r="N43" s="55">
        <v>11624509.128408158</v>
      </c>
      <c r="O43" s="55">
        <v>11945709.062675571</v>
      </c>
      <c r="P43"/>
      <c r="Q43" s="55">
        <v>7700486.9557905709</v>
      </c>
      <c r="R43" s="55">
        <v>10540394.16644272</v>
      </c>
      <c r="S43" s="55">
        <v>10994418.698589528</v>
      </c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</row>
    <row r="44" spans="1:42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/>
      <c r="Q44" s="5"/>
      <c r="R44" s="5"/>
      <c r="S44" s="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</row>
    <row r="45" spans="1:42" x14ac:dyDescent="0.3">
      <c r="A45" s="5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/>
      <c r="Q45" s="37"/>
      <c r="R45" s="37"/>
      <c r="S45" s="37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1:42" x14ac:dyDescent="0.3">
      <c r="A46" s="5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8"/>
      <c r="Q46" s="30"/>
      <c r="R46" s="30"/>
      <c r="S46" s="30"/>
      <c r="U46" s="45"/>
      <c r="V46" s="45"/>
      <c r="W46" s="45"/>
      <c r="X46" s="45"/>
    </row>
  </sheetData>
  <phoneticPr fontId="14" type="noConversion"/>
  <pageMargins left="0.7" right="0.7" top="0.75" bottom="0.75" header="0.3" footer="0.3"/>
  <pageSetup orientation="portrait" r:id="rId1"/>
  <customProperties>
    <customPr name="FUNCTIONCACHE" r:id="rId2"/>
    <customPr name="SheetOptions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8D99A-3FFF-4F95-8A78-23CD9D313323}">
  <dimension ref="A1:AK47"/>
  <sheetViews>
    <sheetView showGridLines="0" zoomScaleNormal="100" workbookViewId="0">
      <selection activeCell="A2" sqref="A2"/>
    </sheetView>
  </sheetViews>
  <sheetFormatPr defaultColWidth="9.109375" defaultRowHeight="14.4" x14ac:dyDescent="0.3"/>
  <cols>
    <col min="1" max="1" width="48.5546875" bestFit="1" customWidth="1"/>
    <col min="2" max="15" width="10.88671875" customWidth="1"/>
    <col min="16" max="16" width="8.109375" style="10" customWidth="1"/>
    <col min="17" max="19" width="10.88671875" customWidth="1"/>
    <col min="21" max="21" width="12.109375" bestFit="1" customWidth="1"/>
  </cols>
  <sheetData>
    <row r="1" spans="1:37" ht="23.4" x14ac:dyDescent="0.45">
      <c r="A1" s="51" t="s">
        <v>109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3"/>
      <c r="Q1" s="2"/>
      <c r="R1" s="2"/>
      <c r="S1" s="2"/>
    </row>
    <row r="2" spans="1:37" ht="15.6" x14ac:dyDescent="0.3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23"/>
      <c r="Q2" s="57"/>
      <c r="R2" s="57"/>
      <c r="S2" s="57"/>
    </row>
    <row r="3" spans="1:37" ht="15.6" x14ac:dyDescent="0.3">
      <c r="A3" s="3" t="s">
        <v>104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12"/>
      <c r="Q3" s="49"/>
      <c r="R3" s="49"/>
      <c r="S3" s="49"/>
    </row>
    <row r="4" spans="1:37" ht="15.6" x14ac:dyDescent="0.3">
      <c r="A4" s="52" t="s">
        <v>110</v>
      </c>
      <c r="B4" s="52" t="s">
        <v>67</v>
      </c>
      <c r="C4" s="52" t="s">
        <v>68</v>
      </c>
      <c r="D4" s="52" t="s">
        <v>69</v>
      </c>
      <c r="E4" s="52" t="s">
        <v>70</v>
      </c>
      <c r="F4" s="52" t="s">
        <v>71</v>
      </c>
      <c r="G4" s="52" t="s">
        <v>72</v>
      </c>
      <c r="H4" s="52" t="s">
        <v>73</v>
      </c>
      <c r="I4" s="52" t="s">
        <v>74</v>
      </c>
      <c r="J4" s="52" t="s">
        <v>75</v>
      </c>
      <c r="K4" s="52" t="s">
        <v>79</v>
      </c>
      <c r="L4" s="52" t="s">
        <v>80</v>
      </c>
      <c r="M4" s="52" t="s">
        <v>106</v>
      </c>
      <c r="N4" s="52" t="s">
        <v>107</v>
      </c>
      <c r="O4" s="52" t="s">
        <v>112</v>
      </c>
      <c r="P4" s="39"/>
      <c r="Q4" s="52" t="s">
        <v>76</v>
      </c>
      <c r="R4" s="52" t="s">
        <v>77</v>
      </c>
      <c r="S4" s="52" t="s">
        <v>78</v>
      </c>
    </row>
    <row r="5" spans="1:37" ht="15" customHeight="1" x14ac:dyDescent="0.35">
      <c r="A5" s="13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41"/>
      <c r="Q5" s="16"/>
      <c r="R5" s="16"/>
      <c r="S5" s="16"/>
    </row>
    <row r="6" spans="1:37" s="18" customFormat="1" ht="12.75" customHeight="1" x14ac:dyDescent="0.35">
      <c r="A6" s="42" t="s">
        <v>90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43"/>
      <c r="Q6" s="59"/>
      <c r="R6" s="59"/>
      <c r="S6" s="59"/>
      <c r="T6"/>
      <c r="U6"/>
      <c r="V6"/>
    </row>
    <row r="7" spans="1:37" s="18" customFormat="1" ht="8.25" customHeight="1" x14ac:dyDescent="0.35">
      <c r="A7" s="3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21"/>
      <c r="Q7" s="44"/>
      <c r="R7" s="44"/>
      <c r="S7" s="44"/>
      <c r="T7"/>
      <c r="U7"/>
      <c r="V7"/>
    </row>
    <row r="8" spans="1:37" s="3" customFormat="1" ht="12.75" customHeight="1" x14ac:dyDescent="0.3">
      <c r="A8" s="36" t="s">
        <v>83</v>
      </c>
      <c r="B8" s="35">
        <v>-329868</v>
      </c>
      <c r="C8" s="35">
        <v>87866</v>
      </c>
      <c r="D8" s="35">
        <v>-63491</v>
      </c>
      <c r="E8" s="35">
        <v>-99335.655294598691</v>
      </c>
      <c r="F8" s="35">
        <v>-66117</v>
      </c>
      <c r="G8" s="35">
        <v>-52952.683927632628</v>
      </c>
      <c r="H8" s="35">
        <v>-46094.277956792015</v>
      </c>
      <c r="I8" s="35">
        <v>117477.15723377181</v>
      </c>
      <c r="J8" s="35">
        <v>9042.0569416652015</v>
      </c>
      <c r="K8" s="35">
        <v>63918.457765055835</v>
      </c>
      <c r="L8" s="35">
        <v>103242.01129209761</v>
      </c>
      <c r="M8" s="35">
        <v>-331631.57499140437</v>
      </c>
      <c r="N8" s="35">
        <v>-12481.094274304669</v>
      </c>
      <c r="O8" s="35">
        <v>-28897.411303121356</v>
      </c>
      <c r="P8" s="35"/>
      <c r="Q8" s="35">
        <v>-404828</v>
      </c>
      <c r="R8" s="35">
        <v>-47669.980657240609</v>
      </c>
      <c r="S8" s="35">
        <v>-155429.04899258559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</row>
    <row r="9" spans="1:37" s="18" customFormat="1" ht="8.25" customHeight="1" x14ac:dyDescent="0.3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21"/>
      <c r="Q9" s="44"/>
      <c r="R9" s="44"/>
      <c r="S9" s="44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</row>
    <row r="10" spans="1:37" s="18" customFormat="1" ht="18" x14ac:dyDescent="0.35">
      <c r="A10" s="28" t="s">
        <v>38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34"/>
      <c r="Q10" s="28"/>
      <c r="R10" s="28"/>
      <c r="S10" s="28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</row>
    <row r="11" spans="1:37" s="18" customFormat="1" ht="15" customHeight="1" x14ac:dyDescent="0.3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21"/>
      <c r="Q11" s="44"/>
      <c r="R11" s="44"/>
      <c r="S11" s="44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</row>
    <row r="12" spans="1:37" s="19" customFormat="1" ht="12.75" customHeight="1" x14ac:dyDescent="0.4">
      <c r="A12" s="28" t="s">
        <v>84</v>
      </c>
      <c r="B12" s="28">
        <v>-9503</v>
      </c>
      <c r="C12" s="28">
        <v>-10408</v>
      </c>
      <c r="D12" s="28">
        <v>-9850</v>
      </c>
      <c r="E12" s="28">
        <v>-11670.0347329868</v>
      </c>
      <c r="F12" s="28">
        <v>-8255</v>
      </c>
      <c r="G12" s="28">
        <v>-12740.022144966959</v>
      </c>
      <c r="H12" s="28">
        <v>-7915.2928638610028</v>
      </c>
      <c r="I12" s="28">
        <v>-28312.934905088001</v>
      </c>
      <c r="J12" s="28">
        <v>-12527.616317193791</v>
      </c>
      <c r="K12" s="28">
        <v>-5843.2347894460027</v>
      </c>
      <c r="L12" s="28">
        <v>-9833.273785090998</v>
      </c>
      <c r="M12" s="28">
        <v>-30009.27862500499</v>
      </c>
      <c r="N12" s="28">
        <v>123.11637341131269</v>
      </c>
      <c r="O12" s="28">
        <v>-13883.334489467999</v>
      </c>
      <c r="P12" s="34"/>
      <c r="Q12" s="28">
        <v>-41431</v>
      </c>
      <c r="R12" s="28">
        <v>-57223.739435229007</v>
      </c>
      <c r="S12" s="28">
        <v>-58213.403516735794</v>
      </c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</row>
    <row r="13" spans="1:37" s="3" customFormat="1" ht="12.75" customHeight="1" x14ac:dyDescent="0.3">
      <c r="A13" s="28" t="s">
        <v>85</v>
      </c>
      <c r="B13" s="28">
        <v>351089</v>
      </c>
      <c r="C13" s="28">
        <v>-56543</v>
      </c>
      <c r="D13" s="28">
        <v>95548</v>
      </c>
      <c r="E13" s="28">
        <v>36952.296000000002</v>
      </c>
      <c r="F13" s="28">
        <v>51683</v>
      </c>
      <c r="G13" s="28">
        <v>22266.88619101834</v>
      </c>
      <c r="H13" s="28">
        <v>36610.47386547616</v>
      </c>
      <c r="I13" s="28">
        <v>-96083.008474570845</v>
      </c>
      <c r="J13" s="28">
        <v>5938.0171656234752</v>
      </c>
      <c r="K13" s="28">
        <v>-65240.009867148139</v>
      </c>
      <c r="L13" s="28">
        <v>-71317.482587778402</v>
      </c>
      <c r="M13" s="28">
        <v>167728.90423839286</v>
      </c>
      <c r="N13" s="28">
        <v>70742.259907291882</v>
      </c>
      <c r="O13" s="28">
        <v>42527.293686136669</v>
      </c>
      <c r="P13" s="34"/>
      <c r="Q13" s="28">
        <v>427047</v>
      </c>
      <c r="R13" s="28">
        <v>14483.032791564547</v>
      </c>
      <c r="S13" s="28">
        <v>37109.428949089815</v>
      </c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</row>
    <row r="14" spans="1:37" s="18" customFormat="1" ht="12.75" customHeight="1" x14ac:dyDescent="0.35">
      <c r="A14" s="28" t="s">
        <v>81</v>
      </c>
      <c r="B14" s="28">
        <v>51782</v>
      </c>
      <c r="C14" s="28">
        <v>55721</v>
      </c>
      <c r="D14" s="28">
        <v>52939</v>
      </c>
      <c r="E14" s="28">
        <v>110946.76374349999</v>
      </c>
      <c r="F14" s="28">
        <v>67501</v>
      </c>
      <c r="G14" s="28">
        <v>68713.4722542854</v>
      </c>
      <c r="H14" s="28">
        <v>101440.25510049541</v>
      </c>
      <c r="I14" s="28">
        <v>100050.4471235861</v>
      </c>
      <c r="J14" s="28">
        <v>99867.447235575339</v>
      </c>
      <c r="K14" s="28">
        <v>102204.12657627612</v>
      </c>
      <c r="L14" s="28">
        <v>104823.90902986517</v>
      </c>
      <c r="M14" s="28">
        <v>289056.1403630281</v>
      </c>
      <c r="N14" s="28">
        <v>108489.41111237975</v>
      </c>
      <c r="O14" s="28">
        <v>129308.23637724403</v>
      </c>
      <c r="P14" s="34"/>
      <c r="Q14" s="28">
        <v>271389</v>
      </c>
      <c r="R14" s="28">
        <v>337705.77902276855</v>
      </c>
      <c r="S14" s="28">
        <v>595951.62320474465</v>
      </c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1:37" s="3" customFormat="1" ht="12.75" customHeight="1" x14ac:dyDescent="0.3">
      <c r="A15" s="28" t="s">
        <v>39</v>
      </c>
      <c r="B15" s="28">
        <v>0</v>
      </c>
      <c r="C15" s="28">
        <v>0</v>
      </c>
      <c r="D15" s="28">
        <v>0</v>
      </c>
      <c r="E15" s="28">
        <v>34710.633000000002</v>
      </c>
      <c r="F15" s="28">
        <v>41313</v>
      </c>
      <c r="G15" s="28">
        <v>38806.625</v>
      </c>
      <c r="H15" s="28">
        <v>39233.07172</v>
      </c>
      <c r="I15" s="28">
        <v>18084.684049999996</v>
      </c>
      <c r="J15" s="28">
        <v>13996.31812</v>
      </c>
      <c r="K15" s="28">
        <v>9854.2050700000018</v>
      </c>
      <c r="L15" s="28">
        <v>14208.953349999998</v>
      </c>
      <c r="M15" s="28">
        <v>9773.5770700000012</v>
      </c>
      <c r="N15" s="28">
        <v>6946.5764300000001</v>
      </c>
      <c r="O15" s="28">
        <v>35630.523310000004</v>
      </c>
      <c r="P15" s="34"/>
      <c r="Q15" s="28">
        <v>34711</v>
      </c>
      <c r="R15" s="28">
        <v>134504.55963</v>
      </c>
      <c r="S15" s="28">
        <v>47833.053610000003</v>
      </c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</row>
    <row r="16" spans="1:37" s="3" customFormat="1" ht="12.75" customHeight="1" x14ac:dyDescent="0.3">
      <c r="A16" s="28" t="s">
        <v>86</v>
      </c>
      <c r="B16" s="28">
        <v>0</v>
      </c>
      <c r="C16" s="28">
        <v>0</v>
      </c>
      <c r="D16" s="28"/>
      <c r="E16" s="28">
        <v>0</v>
      </c>
      <c r="F16" s="28">
        <v>0</v>
      </c>
      <c r="G16" s="28">
        <v>0</v>
      </c>
      <c r="H16" s="28">
        <v>-62.520466799999994</v>
      </c>
      <c r="I16" s="28">
        <v>-25.895195107994834</v>
      </c>
      <c r="J16" s="28">
        <v>31.997127950000003</v>
      </c>
      <c r="K16" s="28">
        <v>0</v>
      </c>
      <c r="L16" s="28">
        <v>0</v>
      </c>
      <c r="M16" s="28">
        <v>0</v>
      </c>
      <c r="N16" s="28">
        <v>0</v>
      </c>
      <c r="O16" s="28">
        <v>-174.12933705500001</v>
      </c>
      <c r="P16" s="34"/>
      <c r="Q16" s="28">
        <v>0</v>
      </c>
      <c r="R16" s="28">
        <v>-88.415172763994832</v>
      </c>
      <c r="S16" s="28">
        <v>31.997127950000003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1:37" s="4" customFormat="1" ht="12.75" customHeight="1" x14ac:dyDescent="0.3">
      <c r="A17" s="28" t="s">
        <v>87</v>
      </c>
      <c r="B17" s="28">
        <v>-16000</v>
      </c>
      <c r="C17" s="28">
        <v>-2615</v>
      </c>
      <c r="D17" s="28">
        <v>4504</v>
      </c>
      <c r="E17" s="28">
        <v>-5073.6596257189958</v>
      </c>
      <c r="F17" s="28">
        <v>-3327</v>
      </c>
      <c r="G17" s="28">
        <v>-4702.4185533705377</v>
      </c>
      <c r="H17" s="28">
        <v>-6870.2131826154382</v>
      </c>
      <c r="I17" s="28">
        <v>-5854.1211929790006</v>
      </c>
      <c r="J17" s="28">
        <v>-4830.3703941677013</v>
      </c>
      <c r="K17" s="28">
        <v>8388.4901031810223</v>
      </c>
      <c r="L17" s="28">
        <v>5839.6024246284942</v>
      </c>
      <c r="M17" s="28">
        <v>15187.082158322739</v>
      </c>
      <c r="N17" s="28">
        <v>-3247.3002353049956</v>
      </c>
      <c r="O17" s="28">
        <v>-5494.4232367058694</v>
      </c>
      <c r="P17" s="34"/>
      <c r="Q17" s="28">
        <v>-19185</v>
      </c>
      <c r="R17" s="28">
        <v>-3327.8565528678027</v>
      </c>
      <c r="S17" s="28">
        <v>24584.804291964552</v>
      </c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</row>
    <row r="18" spans="1:37" s="20" customFormat="1" ht="12.75" customHeight="1" x14ac:dyDescent="0.35">
      <c r="A18" s="28" t="s">
        <v>88</v>
      </c>
      <c r="B18" s="28">
        <v>14512</v>
      </c>
      <c r="C18" s="28">
        <v>108166</v>
      </c>
      <c r="D18" s="28">
        <v>-37004</v>
      </c>
      <c r="E18" s="28">
        <v>-94058.096111222942</v>
      </c>
      <c r="F18" s="28">
        <v>49443</v>
      </c>
      <c r="G18" s="28">
        <v>-55555.009338380361</v>
      </c>
      <c r="H18" s="28">
        <v>14946.405836606977</v>
      </c>
      <c r="I18" s="28">
        <v>-124803.10441408023</v>
      </c>
      <c r="J18" s="28">
        <v>18343.030941774501</v>
      </c>
      <c r="K18" s="28">
        <v>-20859.876875653481</v>
      </c>
      <c r="L18" s="28">
        <v>-147240.35964753589</v>
      </c>
      <c r="M18" s="28">
        <v>-140450.36971377712</v>
      </c>
      <c r="N18" s="28">
        <v>46300.313249506093</v>
      </c>
      <c r="O18" s="28">
        <v>9669.8187463039849</v>
      </c>
      <c r="P18" s="34"/>
      <c r="Q18" s="28">
        <v>-8383</v>
      </c>
      <c r="R18" s="28">
        <v>-115968.35715279401</v>
      </c>
      <c r="S18" s="28">
        <v>-290207.57529519201</v>
      </c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</row>
    <row r="19" spans="1:37" s="3" customFormat="1" ht="12.75" customHeight="1" x14ac:dyDescent="0.3">
      <c r="A19" s="28" t="s">
        <v>89</v>
      </c>
      <c r="B19" s="28">
        <v>-5541</v>
      </c>
      <c r="C19" s="28">
        <v>-61245</v>
      </c>
      <c r="D19" s="28">
        <v>18638</v>
      </c>
      <c r="E19" s="28">
        <v>152660.6102433645</v>
      </c>
      <c r="F19" s="28">
        <v>-150080</v>
      </c>
      <c r="G19" s="28">
        <v>83143.466402982973</v>
      </c>
      <c r="H19" s="28">
        <v>-84312.148173644338</v>
      </c>
      <c r="I19" s="28">
        <v>244777.41901062932</v>
      </c>
      <c r="J19" s="28">
        <v>-111347.16422510223</v>
      </c>
      <c r="K19" s="28">
        <v>101356.45443323535</v>
      </c>
      <c r="L19" s="28">
        <v>38233.724972556818</v>
      </c>
      <c r="M19" s="28">
        <v>190840.81068759793</v>
      </c>
      <c r="N19" s="28">
        <v>-69939.702590038156</v>
      </c>
      <c r="O19" s="28">
        <v>73714.78659047604</v>
      </c>
      <c r="P19" s="34"/>
      <c r="Q19" s="28">
        <v>104513</v>
      </c>
      <c r="R19" s="28">
        <v>93528.918007326196</v>
      </c>
      <c r="S19" s="28">
        <v>219083.82586828779</v>
      </c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</row>
    <row r="20" spans="1:37" ht="12.75" customHeight="1" x14ac:dyDescent="0.3">
      <c r="A20" s="60" t="s">
        <v>90</v>
      </c>
      <c r="B20" s="60">
        <v>56471</v>
      </c>
      <c r="C20" s="60">
        <v>120943</v>
      </c>
      <c r="D20" s="60">
        <v>61286</v>
      </c>
      <c r="E20" s="60">
        <v>125133</v>
      </c>
      <c r="F20" s="60">
        <v>-17838</v>
      </c>
      <c r="G20" s="60">
        <v>86980.316699469986</v>
      </c>
      <c r="H20" s="60">
        <v>46975.753878865959</v>
      </c>
      <c r="I20" s="60">
        <v>225310.64323616025</v>
      </c>
      <c r="J20" s="60">
        <v>18513.716596124803</v>
      </c>
      <c r="K20" s="60">
        <v>193778.61241550068</v>
      </c>
      <c r="L20" s="60">
        <v>37957.085048742694</v>
      </c>
      <c r="M20" s="60">
        <v>170495.29118715524</v>
      </c>
      <c r="N20" s="60">
        <v>146933.57997294184</v>
      </c>
      <c r="O20" s="60">
        <v>242401.36034381099</v>
      </c>
      <c r="P20" s="35"/>
      <c r="Q20" s="60">
        <v>363832</v>
      </c>
      <c r="R20" s="60">
        <v>355943.94048076333</v>
      </c>
      <c r="S20" s="60">
        <v>420744.70524752454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</row>
    <row r="21" spans="1:37" s="18" customFormat="1" ht="18" x14ac:dyDescent="0.3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21"/>
      <c r="Q21" s="44"/>
      <c r="R21" s="44"/>
      <c r="S21" s="44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</row>
    <row r="22" spans="1:37" ht="12.75" customHeight="1" x14ac:dyDescent="0.3">
      <c r="A22" s="36" t="s">
        <v>40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5"/>
      <c r="Q22" s="36"/>
      <c r="R22" s="36"/>
      <c r="S22" s="36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</row>
    <row r="23" spans="1:37" s="18" customFormat="1" ht="18" x14ac:dyDescent="0.3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21"/>
      <c r="Q23" s="44"/>
      <c r="R23" s="44"/>
      <c r="S23" s="44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</row>
    <row r="24" spans="1:37" ht="12.75" customHeight="1" x14ac:dyDescent="0.3">
      <c r="A24" s="28" t="s">
        <v>91</v>
      </c>
      <c r="B24" s="28">
        <v>-870</v>
      </c>
      <c r="C24" s="28">
        <v>382</v>
      </c>
      <c r="D24" s="28">
        <v>-1798</v>
      </c>
      <c r="E24" s="28">
        <v>-6968.8884455330008</v>
      </c>
      <c r="F24" s="28">
        <v>-1314</v>
      </c>
      <c r="G24" s="28">
        <v>2724.8398837110008</v>
      </c>
      <c r="H24" s="28">
        <v>-1245.1961451075915</v>
      </c>
      <c r="I24" s="28">
        <v>-2671.3342833371694</v>
      </c>
      <c r="J24" s="28">
        <v>-3486.356905260343</v>
      </c>
      <c r="K24" s="28">
        <v>-2680.7137735773513</v>
      </c>
      <c r="L24" s="28">
        <v>-953.2196159769984</v>
      </c>
      <c r="M24" s="28">
        <v>-963.67911459899949</v>
      </c>
      <c r="N24" s="28">
        <v>-801.27618286199765</v>
      </c>
      <c r="O24" s="28">
        <v>-346.3384062889989</v>
      </c>
      <c r="P24" s="34"/>
      <c r="Q24" s="28">
        <v>-9255</v>
      </c>
      <c r="R24" s="28">
        <v>-2506.0397371207614</v>
      </c>
      <c r="S24" s="28">
        <v>-8083.9694094136921</v>
      </c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</row>
    <row r="25" spans="1:37" ht="12.75" customHeight="1" x14ac:dyDescent="0.3">
      <c r="A25" s="28" t="s">
        <v>92</v>
      </c>
      <c r="B25" s="28">
        <v>-19484</v>
      </c>
      <c r="C25" s="28">
        <v>-26016</v>
      </c>
      <c r="D25" s="28">
        <v>-16645</v>
      </c>
      <c r="E25" s="28">
        <v>-43672.387642469519</v>
      </c>
      <c r="F25" s="28">
        <v>-22041</v>
      </c>
      <c r="G25" s="28">
        <v>-31402.950946476238</v>
      </c>
      <c r="H25" s="28">
        <v>-28445.263613765448</v>
      </c>
      <c r="I25" s="28">
        <v>-55564.460889477334</v>
      </c>
      <c r="J25" s="28">
        <v>-46543.892573074889</v>
      </c>
      <c r="K25" s="28">
        <v>-42371.300192089504</v>
      </c>
      <c r="L25" s="28">
        <v>-37138.015632383998</v>
      </c>
      <c r="M25" s="28">
        <v>-46163.35648012926</v>
      </c>
      <c r="N25" s="28">
        <v>-34276.411405570907</v>
      </c>
      <c r="O25" s="28">
        <v>-48217.158662217815</v>
      </c>
      <c r="P25" s="34"/>
      <c r="Q25" s="28">
        <v>-105817</v>
      </c>
      <c r="R25" s="28">
        <v>-137453.2511008463</v>
      </c>
      <c r="S25" s="28">
        <v>-172216.56487767785</v>
      </c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</row>
    <row r="26" spans="1:37" ht="12.75" customHeight="1" x14ac:dyDescent="0.3">
      <c r="A26" s="28" t="s">
        <v>93</v>
      </c>
      <c r="B26" s="28">
        <v>0</v>
      </c>
      <c r="C26" s="28">
        <v>-3791.4079999999999</v>
      </c>
      <c r="D26" s="28">
        <v>0</v>
      </c>
      <c r="E26" s="28">
        <v>-393442.59508000896</v>
      </c>
      <c r="F26" s="28">
        <v>-63741</v>
      </c>
      <c r="G26" s="28">
        <v>-1741165.1259555949</v>
      </c>
      <c r="H26" s="28">
        <v>-33406.017689317232</v>
      </c>
      <c r="I26" s="28">
        <v>-27563.574655659391</v>
      </c>
      <c r="J26" s="28">
        <v>0</v>
      </c>
      <c r="K26" s="28">
        <v>0</v>
      </c>
      <c r="L26" s="28">
        <v>0</v>
      </c>
      <c r="M26" s="28">
        <v>-61477.324246419012</v>
      </c>
      <c r="N26" s="28">
        <v>0</v>
      </c>
      <c r="O26" s="28">
        <v>-7227.3424471999633</v>
      </c>
      <c r="P26" s="34"/>
      <c r="Q26" s="28">
        <v>-397234</v>
      </c>
      <c r="R26" s="28">
        <v>-1869207.6370536836</v>
      </c>
      <c r="S26" s="28">
        <v>-61477.324094757067</v>
      </c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</row>
    <row r="27" spans="1:37" ht="12.75" customHeight="1" x14ac:dyDescent="0.3">
      <c r="A27" s="14" t="s">
        <v>66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34"/>
      <c r="Q27" s="28">
        <v>0</v>
      </c>
      <c r="R27" s="28">
        <v>62.559892244043112</v>
      </c>
      <c r="S27" s="28">
        <v>0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</row>
    <row r="28" spans="1:37" ht="12.75" customHeight="1" x14ac:dyDescent="0.3">
      <c r="A28" s="28" t="s">
        <v>65</v>
      </c>
      <c r="B28" s="28">
        <v>0</v>
      </c>
      <c r="C28" s="28">
        <v>0</v>
      </c>
      <c r="D28" s="28">
        <v>0</v>
      </c>
      <c r="E28" s="28">
        <v>-147902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34"/>
      <c r="Q28" s="28">
        <v>-147902</v>
      </c>
      <c r="R28" s="28">
        <v>0</v>
      </c>
      <c r="S28" s="28">
        <v>0</v>
      </c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</row>
    <row r="29" spans="1:37" ht="12.75" customHeight="1" x14ac:dyDescent="0.3">
      <c r="A29" s="60" t="s">
        <v>40</v>
      </c>
      <c r="B29" s="60">
        <v>-20354</v>
      </c>
      <c r="C29" s="60">
        <v>-29425.407999999999</v>
      </c>
      <c r="D29" s="60">
        <v>-18443</v>
      </c>
      <c r="E29" s="60">
        <v>-591985.87116801145</v>
      </c>
      <c r="F29" s="60">
        <v>-87096</v>
      </c>
      <c r="G29" s="60">
        <v>-1769843.2372835602</v>
      </c>
      <c r="H29" s="60">
        <v>-63096.477448190271</v>
      </c>
      <c r="I29" s="60">
        <v>-85799.369828474039</v>
      </c>
      <c r="J29" s="60">
        <v>-50030.248801939233</v>
      </c>
      <c r="K29" s="60">
        <v>-45052.014600746828</v>
      </c>
      <c r="L29" s="60">
        <v>-38091.235138017015</v>
      </c>
      <c r="M29" s="60">
        <v>-108604.35984114728</v>
      </c>
      <c r="N29" s="60">
        <v>-35077.686776230883</v>
      </c>
      <c r="O29" s="60">
        <v>-55790.839515706779</v>
      </c>
      <c r="P29" s="35"/>
      <c r="Q29" s="60">
        <v>-660209</v>
      </c>
      <c r="R29" s="60">
        <v>-2009105.3682646062</v>
      </c>
      <c r="S29" s="60">
        <v>-241777.85838184861</v>
      </c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</row>
    <row r="30" spans="1:37" s="18" customFormat="1" ht="18" x14ac:dyDescent="0.3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21"/>
      <c r="Q30" s="44"/>
      <c r="R30" s="44"/>
      <c r="S30" s="44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</row>
    <row r="31" spans="1:37" ht="12.75" customHeight="1" x14ac:dyDescent="0.3">
      <c r="A31" s="36" t="s">
        <v>40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5"/>
      <c r="Q31" s="36"/>
      <c r="R31" s="36"/>
      <c r="S31" s="36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</row>
    <row r="32" spans="1:37" s="18" customFormat="1" ht="18" x14ac:dyDescent="0.3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21"/>
      <c r="Q32" s="44"/>
      <c r="R32" s="44"/>
      <c r="S32" s="44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12.75" customHeight="1" x14ac:dyDescent="0.3">
      <c r="A33" s="28" t="s">
        <v>94</v>
      </c>
      <c r="B33" s="28">
        <v>2463</v>
      </c>
      <c r="C33" s="28">
        <v>0</v>
      </c>
      <c r="D33" s="28">
        <v>3684</v>
      </c>
      <c r="E33" s="28">
        <v>2367366.3390300004</v>
      </c>
      <c r="F33" s="28">
        <v>0</v>
      </c>
      <c r="G33" s="28">
        <v>61857.911375999691</v>
      </c>
      <c r="H33" s="28">
        <v>-1068.6279752359912</v>
      </c>
      <c r="I33" s="28">
        <v>14532.390927498818</v>
      </c>
      <c r="J33" s="28">
        <v>-67.25</v>
      </c>
      <c r="K33" s="28">
        <v>5439.3248200006501</v>
      </c>
      <c r="L33" s="28">
        <v>25.037020000339485</v>
      </c>
      <c r="M33" s="28">
        <v>892.2385499995097</v>
      </c>
      <c r="N33" s="28">
        <v>0</v>
      </c>
      <c r="O33" s="28">
        <v>1676.7989999999995</v>
      </c>
      <c r="P33" s="34"/>
      <c r="Q33" s="28">
        <v>2373513</v>
      </c>
      <c r="R33" s="28">
        <v>60806.761030000001</v>
      </c>
      <c r="S33" s="28">
        <v>6289.3503900004998</v>
      </c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</row>
    <row r="34" spans="1:37" ht="12.75" customHeight="1" x14ac:dyDescent="0.3">
      <c r="A34" s="28" t="s">
        <v>95</v>
      </c>
      <c r="B34" s="28">
        <v>0</v>
      </c>
      <c r="C34" s="28">
        <v>0</v>
      </c>
      <c r="D34" s="28">
        <v>0</v>
      </c>
      <c r="E34" s="28">
        <v>-411756.65309999988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34"/>
      <c r="Q34" s="28">
        <v>-411757</v>
      </c>
      <c r="R34" s="28">
        <v>0</v>
      </c>
      <c r="S34" s="28">
        <v>0</v>
      </c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</row>
    <row r="35" spans="1:37" ht="12.75" customHeight="1" x14ac:dyDescent="0.3">
      <c r="A35" s="28" t="s">
        <v>96</v>
      </c>
      <c r="B35" s="28">
        <v>170232</v>
      </c>
      <c r="C35" s="28">
        <v>381166</v>
      </c>
      <c r="D35" s="28">
        <v>34664</v>
      </c>
      <c r="E35" s="28">
        <v>2101572</v>
      </c>
      <c r="F35" s="28">
        <v>0</v>
      </c>
      <c r="G35" s="28">
        <v>1670019.6510732498</v>
      </c>
      <c r="H35" s="28">
        <v>0</v>
      </c>
      <c r="I35" s="28">
        <v>1.7764223507866264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34"/>
      <c r="Q35" s="28">
        <v>2687634</v>
      </c>
      <c r="R35" s="28">
        <v>1670021.4275039756</v>
      </c>
      <c r="S35" s="28">
        <v>0</v>
      </c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12.75" customHeight="1" x14ac:dyDescent="0.3">
      <c r="A36" s="28" t="s">
        <v>97</v>
      </c>
      <c r="B36" s="28">
        <v>-994</v>
      </c>
      <c r="C36" s="28">
        <v>-117693</v>
      </c>
      <c r="D36" s="28">
        <v>-21867</v>
      </c>
      <c r="E36" s="28">
        <v>-3118527.3417100003</v>
      </c>
      <c r="F36" s="28">
        <v>0</v>
      </c>
      <c r="G36" s="28">
        <v>-21356.11148959081</v>
      </c>
      <c r="H36" s="28">
        <v>-19056.631678947007</v>
      </c>
      <c r="I36" s="28">
        <v>-485.08919179606437</v>
      </c>
      <c r="J36" s="28">
        <v>0</v>
      </c>
      <c r="K36" s="28">
        <v>-10927.39649644804</v>
      </c>
      <c r="L36" s="28">
        <v>0</v>
      </c>
      <c r="M36" s="28">
        <v>-70501.269950489441</v>
      </c>
      <c r="N36" s="28">
        <v>0</v>
      </c>
      <c r="O36" s="28">
        <v>0</v>
      </c>
      <c r="P36" s="34"/>
      <c r="Q36" s="28">
        <v>-3259081</v>
      </c>
      <c r="R36" s="28">
        <v>-40897.832649658078</v>
      </c>
      <c r="S36" s="28">
        <v>-81428.665327216921</v>
      </c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</row>
    <row r="37" spans="1:37" ht="12.75" customHeight="1" x14ac:dyDescent="0.3">
      <c r="A37" s="28" t="s">
        <v>98</v>
      </c>
      <c r="B37" s="28">
        <v>-47457</v>
      </c>
      <c r="C37" s="28">
        <v>-52226</v>
      </c>
      <c r="D37" s="28">
        <v>-5873</v>
      </c>
      <c r="E37" s="28">
        <v>-137830.98860000001</v>
      </c>
      <c r="F37" s="28">
        <v>-1323</v>
      </c>
      <c r="G37" s="28">
        <v>-37193.646664792999</v>
      </c>
      <c r="H37" s="28">
        <v>-869.42350606000002</v>
      </c>
      <c r="I37" s="28">
        <v>-70689.654394689627</v>
      </c>
      <c r="J37" s="28">
        <v>-2890.9266340960003</v>
      </c>
      <c r="K37" s="28">
        <v>-68597.581865502012</v>
      </c>
      <c r="L37" s="28">
        <v>-1001.1298438479743</v>
      </c>
      <c r="M37" s="28">
        <v>-69477.737447992738</v>
      </c>
      <c r="N37" s="28">
        <v>-838.29504811800643</v>
      </c>
      <c r="O37" s="28">
        <v>-72756.588244539991</v>
      </c>
      <c r="P37" s="34"/>
      <c r="Q37" s="28">
        <v>-243386</v>
      </c>
      <c r="R37" s="28">
        <v>-110075.95704564663</v>
      </c>
      <c r="S37" s="28">
        <v>-141967.37579143874</v>
      </c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</row>
    <row r="38" spans="1:37" ht="12.75" customHeight="1" x14ac:dyDescent="0.3">
      <c r="A38" s="28" t="s">
        <v>99</v>
      </c>
      <c r="B38" s="28">
        <v>-3418</v>
      </c>
      <c r="C38" s="28">
        <v>-2808</v>
      </c>
      <c r="D38" s="28">
        <v>-2853</v>
      </c>
      <c r="E38" s="28">
        <v>-2535.3871834483298</v>
      </c>
      <c r="F38" s="28">
        <v>-3041</v>
      </c>
      <c r="G38" s="28">
        <v>-227.832140348</v>
      </c>
      <c r="H38" s="28">
        <v>-3892.4319339829999</v>
      </c>
      <c r="I38" s="28">
        <v>-4217.2919747470005</v>
      </c>
      <c r="J38" s="28">
        <v>-3676.9135073430102</v>
      </c>
      <c r="K38" s="28">
        <v>-3503.5690707029894</v>
      </c>
      <c r="L38" s="28">
        <v>-4811.7853402159999</v>
      </c>
      <c r="M38" s="28">
        <v>-3938.244644929001</v>
      </c>
      <c r="N38" s="28">
        <v>-3564.2059464009999</v>
      </c>
      <c r="O38" s="28">
        <v>-5404.2136891834698</v>
      </c>
      <c r="P38" s="34"/>
      <c r="Q38" s="28">
        <v>-11615</v>
      </c>
      <c r="R38" s="28">
        <v>-11378.75770373</v>
      </c>
      <c r="S38" s="28">
        <v>-15930.512563191</v>
      </c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</row>
    <row r="39" spans="1:37" ht="12.75" customHeight="1" x14ac:dyDescent="0.3">
      <c r="A39" s="60" t="s">
        <v>100</v>
      </c>
      <c r="B39" s="60">
        <v>120826</v>
      </c>
      <c r="C39" s="60">
        <v>208440</v>
      </c>
      <c r="D39" s="60">
        <v>7755</v>
      </c>
      <c r="E39" s="60">
        <v>798287.96843655198</v>
      </c>
      <c r="F39" s="60">
        <v>-4364</v>
      </c>
      <c r="G39" s="60">
        <v>1673099.9721545179</v>
      </c>
      <c r="H39" s="60">
        <v>-24887.115082485096</v>
      </c>
      <c r="I39" s="60">
        <v>-60857.868211383087</v>
      </c>
      <c r="J39" s="60">
        <v>-6635.0898754929976</v>
      </c>
      <c r="K39" s="60">
        <f t="shared" ref="K39:L39" si="0">SUM(K33:K38)</f>
        <v>-77589.222612652389</v>
      </c>
      <c r="L39" s="60">
        <f t="shared" si="0"/>
        <v>-5787.8781640636344</v>
      </c>
      <c r="M39" s="60">
        <f t="shared" ref="M39:N39" si="1">SUM(M33:M38)</f>
        <v>-143025.01349341168</v>
      </c>
      <c r="N39" s="60">
        <f t="shared" si="1"/>
        <v>-4402.5009945190068</v>
      </c>
      <c r="O39" s="60">
        <f t="shared" ref="O39" si="2">SUM(O33:O38)</f>
        <v>-76484.002933723459</v>
      </c>
      <c r="P39" s="35"/>
      <c r="Q39" s="60">
        <v>1135309</v>
      </c>
      <c r="R39" s="60">
        <v>1568475.641134941</v>
      </c>
      <c r="S39" s="60">
        <f t="shared" ref="S39" si="3">SUM(S33:S38)</f>
        <v>-233037.20329184615</v>
      </c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</row>
    <row r="40" spans="1:37" s="18" customFormat="1" ht="13.5" customHeight="1" x14ac:dyDescent="0.3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21"/>
      <c r="Q40" s="44"/>
      <c r="R40" s="44"/>
      <c r="S40" s="44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 ht="12.75" customHeight="1" x14ac:dyDescent="0.3">
      <c r="A41" s="60" t="s">
        <v>41</v>
      </c>
      <c r="B41" s="60">
        <v>156943</v>
      </c>
      <c r="C41" s="60">
        <v>299957.592</v>
      </c>
      <c r="D41" s="60">
        <v>50598</v>
      </c>
      <c r="E41" s="60">
        <v>331435.09726854053</v>
      </c>
      <c r="F41" s="60">
        <v>-109298</v>
      </c>
      <c r="G41" s="60">
        <v>-9762.948429572396</v>
      </c>
      <c r="H41" s="60">
        <v>-41007.838651809405</v>
      </c>
      <c r="I41" s="60">
        <v>78653.405196303123</v>
      </c>
      <c r="J41" s="60">
        <v>-38151.622081307425</v>
      </c>
      <c r="K41" s="60">
        <f t="shared" ref="K41:L41" si="4">SUM(K20,K29,K39)</f>
        <v>71137.375202101466</v>
      </c>
      <c r="L41" s="60">
        <f t="shared" si="4"/>
        <v>-5922.028253337955</v>
      </c>
      <c r="M41" s="60">
        <f t="shared" ref="M41:N41" si="5">SUM(M20,M29,M39)</f>
        <v>-81134.082147403722</v>
      </c>
      <c r="N41" s="60">
        <f t="shared" si="5"/>
        <v>107453.39220219194</v>
      </c>
      <c r="O41" s="60">
        <f t="shared" ref="O41" si="6">SUM(O20,O29,O39)</f>
        <v>110126.51789438074</v>
      </c>
      <c r="P41" s="35"/>
      <c r="Q41" s="60">
        <v>838932</v>
      </c>
      <c r="R41" s="60">
        <v>-84685.786648901878</v>
      </c>
      <c r="S41" s="60">
        <f t="shared" ref="S41" si="7">SUM(S20,S29,S39)</f>
        <v>-54070.356426170212</v>
      </c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12.75" customHeight="1" x14ac:dyDescent="0.3">
      <c r="A42" s="28" t="s">
        <v>42</v>
      </c>
      <c r="B42" s="28">
        <v>573</v>
      </c>
      <c r="C42" s="28">
        <v>-27137</v>
      </c>
      <c r="D42" s="28">
        <v>-1785</v>
      </c>
      <c r="E42" s="28">
        <v>-5636.9936943880248</v>
      </c>
      <c r="F42" s="28">
        <v>-35630</v>
      </c>
      <c r="G42" s="28">
        <v>10478</v>
      </c>
      <c r="H42" s="28">
        <v>-759</v>
      </c>
      <c r="I42" s="28">
        <v>-1199</v>
      </c>
      <c r="J42" s="28">
        <v>-3867</v>
      </c>
      <c r="K42" s="28">
        <v>29022.998384528928</v>
      </c>
      <c r="L42" s="28">
        <v>20373.595315268911</v>
      </c>
      <c r="M42" s="28">
        <v>-8226.0192176055752</v>
      </c>
      <c r="N42" s="28">
        <v>29366.392746584133</v>
      </c>
      <c r="O42" s="28">
        <v>15099.691648836062</v>
      </c>
      <c r="P42" s="34"/>
      <c r="Q42" s="34">
        <v>-33987</v>
      </c>
      <c r="R42" s="34">
        <v>-23840.273897680228</v>
      </c>
      <c r="S42" s="34">
        <v>37303.643022325086</v>
      </c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12.75" customHeight="1" x14ac:dyDescent="0.3">
      <c r="A43" s="28" t="s">
        <v>101</v>
      </c>
      <c r="B43" s="28">
        <v>147197.99948938994</v>
      </c>
      <c r="C43" s="28">
        <v>304714.05653411994</v>
      </c>
      <c r="D43" s="28">
        <v>577534</v>
      </c>
      <c r="E43" s="28">
        <v>626346.26709780016</v>
      </c>
      <c r="F43" s="28">
        <v>952143.8612262503</v>
      </c>
      <c r="G43" s="28">
        <v>807216.19216945849</v>
      </c>
      <c r="H43" s="28">
        <v>807930.94061323733</v>
      </c>
      <c r="I43" s="28">
        <v>766163.62782032485</v>
      </c>
      <c r="J43" s="28">
        <v>843617.60514241713</v>
      </c>
      <c r="K43" s="28">
        <v>801599.05111474392</v>
      </c>
      <c r="L43" s="28">
        <v>901759.42685218726</v>
      </c>
      <c r="M43" s="28">
        <v>916210.99341062678</v>
      </c>
      <c r="N43" s="28">
        <v>826850.89065455773</v>
      </c>
      <c r="O43" s="28">
        <v>963670.81800015795</v>
      </c>
      <c r="P43" s="34"/>
      <c r="Q43" s="28">
        <v>147198</v>
      </c>
      <c r="R43" s="28">
        <v>952143.8612262503</v>
      </c>
      <c r="S43" s="28">
        <v>843617.60484137631</v>
      </c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 ht="12.75" customHeight="1" x14ac:dyDescent="0.3">
      <c r="A44" s="60" t="s">
        <v>102</v>
      </c>
      <c r="B44" s="60">
        <v>304714.05653411994</v>
      </c>
      <c r="C44" s="60">
        <v>577534.1894340479</v>
      </c>
      <c r="D44" s="60">
        <v>626346.26709780004</v>
      </c>
      <c r="E44" s="60">
        <v>952143.86555443122</v>
      </c>
      <c r="F44" s="60">
        <v>807216.19216945837</v>
      </c>
      <c r="G44" s="60">
        <v>807930.94061323721</v>
      </c>
      <c r="H44" s="60">
        <v>766163.62782032485</v>
      </c>
      <c r="I44" s="60">
        <v>843617.5855460423</v>
      </c>
      <c r="J44" s="60">
        <v>801599.05111474404</v>
      </c>
      <c r="K44" s="60">
        <v>901759.42685218726</v>
      </c>
      <c r="L44" s="60">
        <v>916210.99371166795</v>
      </c>
      <c r="M44" s="60">
        <v>826850.89065455773</v>
      </c>
      <c r="N44" s="60">
        <v>963670.81800015806</v>
      </c>
      <c r="O44" s="60">
        <v>1088897.027839869</v>
      </c>
      <c r="P44" s="35"/>
      <c r="Q44" s="60">
        <v>952143.86555443087</v>
      </c>
      <c r="R44" s="60">
        <v>843617.58554604219</v>
      </c>
      <c r="S44" s="60">
        <v>826850.89065455808</v>
      </c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7" spans="1:37" x14ac:dyDescent="0.3"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Q47" s="45"/>
      <c r="R47" s="45"/>
      <c r="S47" s="45"/>
    </row>
  </sheetData>
  <phoneticPr fontId="14" type="noConversion"/>
  <pageMargins left="0.7" right="0.7" top="0.75" bottom="0.75" header="0.3" footer="0.3"/>
  <pageSetup orientation="portrait" r:id="rId1"/>
  <customProperties>
    <customPr name="FUNCTIONCACHE" r:id="rId2"/>
    <customPr name="SheetOption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BE9B-B254-44FA-AAEF-2C40DF8B6CCD}">
  <dimension ref="A1:XEP36"/>
  <sheetViews>
    <sheetView showGridLines="0" workbookViewId="0">
      <selection activeCell="A2" sqref="A2"/>
    </sheetView>
  </sheetViews>
  <sheetFormatPr defaultColWidth="8.88671875" defaultRowHeight="14.4" x14ac:dyDescent="0.3"/>
  <cols>
    <col min="1" max="1" width="49.88671875" bestFit="1" customWidth="1"/>
    <col min="16" max="16" width="8.88671875" style="12"/>
    <col min="20" max="229" width="8.88671875" style="12"/>
  </cols>
  <sheetData>
    <row r="1" spans="1:229" ht="23.4" x14ac:dyDescent="0.45">
      <c r="A1" s="51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3"/>
      <c r="Q1" s="2"/>
      <c r="R1" s="2"/>
      <c r="S1" s="2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</row>
    <row r="2" spans="1:229" ht="15.6" x14ac:dyDescent="0.3"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23"/>
      <c r="Q2" s="57"/>
      <c r="R2" s="57"/>
      <c r="S2" s="57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</row>
    <row r="3" spans="1:229" ht="15.6" x14ac:dyDescent="0.3">
      <c r="A3" s="3" t="s">
        <v>104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Q3" s="49"/>
      <c r="R3" s="49"/>
      <c r="S3" s="49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</row>
    <row r="4" spans="1:229" ht="15.6" x14ac:dyDescent="0.3">
      <c r="A4" s="52" t="s">
        <v>111</v>
      </c>
      <c r="B4" s="52" t="s">
        <v>67</v>
      </c>
      <c r="C4" s="52" t="s">
        <v>68</v>
      </c>
      <c r="D4" s="52" t="s">
        <v>69</v>
      </c>
      <c r="E4" s="52" t="s">
        <v>70</v>
      </c>
      <c r="F4" s="52" t="s">
        <v>71</v>
      </c>
      <c r="G4" s="52" t="s">
        <v>72</v>
      </c>
      <c r="H4" s="52" t="s">
        <v>73</v>
      </c>
      <c r="I4" s="52" t="s">
        <v>74</v>
      </c>
      <c r="J4" s="52" t="s">
        <v>75</v>
      </c>
      <c r="K4" s="52" t="s">
        <v>79</v>
      </c>
      <c r="L4" s="52" t="s">
        <v>80</v>
      </c>
      <c r="M4" s="52" t="s">
        <v>106</v>
      </c>
      <c r="N4" s="52" t="s">
        <v>107</v>
      </c>
      <c r="O4" s="52" t="s">
        <v>112</v>
      </c>
      <c r="P4" s="39"/>
      <c r="Q4" s="52">
        <v>2020</v>
      </c>
      <c r="R4" s="52">
        <v>2021</v>
      </c>
      <c r="S4" s="52">
        <v>2022</v>
      </c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</row>
    <row r="5" spans="1:229" s="5" customFormat="1" ht="13.8" x14ac:dyDescent="0.3">
      <c r="P5" s="22"/>
      <c r="T5" s="22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</row>
    <row r="6" spans="1:229" s="3" customFormat="1" ht="15.6" x14ac:dyDescent="0.3">
      <c r="A6" s="4" t="s">
        <v>4</v>
      </c>
      <c r="P6" s="46"/>
      <c r="T6" s="11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</row>
    <row r="7" spans="1:229" s="5" customFormat="1" ht="13.8" x14ac:dyDescent="0.3">
      <c r="A7" s="5" t="s">
        <v>1</v>
      </c>
      <c r="B7" s="58">
        <v>268717</v>
      </c>
      <c r="C7" s="58">
        <v>276517.22249479999</v>
      </c>
      <c r="D7" s="58">
        <v>272479.81064600003</v>
      </c>
      <c r="E7" s="58">
        <v>351668</v>
      </c>
      <c r="F7" s="58">
        <v>293935</v>
      </c>
      <c r="G7" s="58">
        <v>311629.70442239498</v>
      </c>
      <c r="H7" s="58">
        <v>322478.17333694396</v>
      </c>
      <c r="I7" s="58">
        <v>405036.92266227404</v>
      </c>
      <c r="J7" s="58">
        <v>334681.80951083644</v>
      </c>
      <c r="K7" s="58">
        <v>325960.1718171364</v>
      </c>
      <c r="L7" s="58">
        <v>313578.35224083235</v>
      </c>
      <c r="M7" s="58">
        <v>390114.220986514</v>
      </c>
      <c r="N7" s="58">
        <v>356091.37311495695</v>
      </c>
      <c r="O7" s="58">
        <v>366172.44498062244</v>
      </c>
      <c r="P7" s="50"/>
      <c r="Q7" s="58">
        <v>1169382.0069577</v>
      </c>
      <c r="R7" s="58">
        <v>1333079.7181976121</v>
      </c>
      <c r="S7" s="58">
        <v>1364334.554555319</v>
      </c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</row>
    <row r="8" spans="1:229" s="5" customFormat="1" ht="13.8" x14ac:dyDescent="0.3">
      <c r="A8" s="5" t="s">
        <v>2</v>
      </c>
      <c r="B8" s="58">
        <v>161949</v>
      </c>
      <c r="C8" s="58">
        <v>178744.49773597901</v>
      </c>
      <c r="D8" s="58">
        <v>173601.60526988</v>
      </c>
      <c r="E8" s="58">
        <v>251685</v>
      </c>
      <c r="F8" s="58">
        <v>241167</v>
      </c>
      <c r="G8" s="58">
        <v>271563.25995475246</v>
      </c>
      <c r="H8" s="58">
        <v>271154.92086697125</v>
      </c>
      <c r="I8" s="58">
        <v>291374.6532968703</v>
      </c>
      <c r="J8" s="58">
        <v>258510.64576211621</v>
      </c>
      <c r="K8" s="58">
        <v>274238.03832537297</v>
      </c>
      <c r="L8" s="58">
        <v>314381.16790594172</v>
      </c>
      <c r="M8" s="58">
        <v>336486.56101470918</v>
      </c>
      <c r="N8" s="58">
        <v>311017.8061676069</v>
      </c>
      <c r="O8" s="58">
        <v>370472.38678620069</v>
      </c>
      <c r="P8" s="50"/>
      <c r="Q8" s="58">
        <v>765979.90770207008</v>
      </c>
      <c r="R8" s="58">
        <v>1075263.6078970965</v>
      </c>
      <c r="S8" s="58">
        <v>1183616.4130081399</v>
      </c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</row>
    <row r="9" spans="1:229" s="5" customFormat="1" ht="13.8" x14ac:dyDescent="0.3">
      <c r="A9" s="5" t="s">
        <v>3</v>
      </c>
      <c r="B9" s="58">
        <v>272299</v>
      </c>
      <c r="C9" s="58">
        <v>261847.8652347</v>
      </c>
      <c r="D9" s="58">
        <v>265783.60494709999</v>
      </c>
      <c r="E9" s="58">
        <v>325386</v>
      </c>
      <c r="F9" s="58">
        <v>276077</v>
      </c>
      <c r="G9" s="58">
        <v>298680.61012973037</v>
      </c>
      <c r="H9" s="58">
        <v>306759.11697750899</v>
      </c>
      <c r="I9" s="58">
        <v>369907.47779391805</v>
      </c>
      <c r="J9" s="58">
        <v>348205.85629586037</v>
      </c>
      <c r="K9" s="58">
        <v>345971.21892278362</v>
      </c>
      <c r="L9" s="58">
        <v>324221.24352921295</v>
      </c>
      <c r="M9" s="58">
        <v>405073.78780342988</v>
      </c>
      <c r="N9" s="58">
        <v>388850.35405725875</v>
      </c>
      <c r="O9" s="58">
        <v>451853.277931221</v>
      </c>
      <c r="P9" s="50"/>
      <c r="Q9" s="58">
        <v>1125316.3251238</v>
      </c>
      <c r="R9" s="58">
        <v>1251425.1229798163</v>
      </c>
      <c r="S9" s="58">
        <v>1423472.1065512868</v>
      </c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</row>
    <row r="10" spans="1:229" s="5" customFormat="1" ht="13.8" x14ac:dyDescent="0.3">
      <c r="A10" s="5" t="s">
        <v>5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65940.969213442993</v>
      </c>
      <c r="I10" s="58">
        <v>53560.569504801002</v>
      </c>
      <c r="J10" s="58">
        <v>42002.658138259001</v>
      </c>
      <c r="K10" s="58">
        <v>47010.320999536008</v>
      </c>
      <c r="L10" s="58">
        <v>85070.41460739098</v>
      </c>
      <c r="M10" s="58">
        <v>102225.482915803</v>
      </c>
      <c r="N10" s="58">
        <v>107075.92288294902</v>
      </c>
      <c r="O10" s="58">
        <v>95374.510104183995</v>
      </c>
      <c r="P10" s="50"/>
      <c r="Q10" s="58">
        <v>0</v>
      </c>
      <c r="R10" s="58">
        <v>119501.538718244</v>
      </c>
      <c r="S10" s="58">
        <v>276308.87666098907</v>
      </c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</row>
    <row r="11" spans="1:229" s="5" customFormat="1" ht="13.8" x14ac:dyDescent="0.3">
      <c r="A11" s="5" t="s">
        <v>0</v>
      </c>
      <c r="B11" s="58">
        <v>140600</v>
      </c>
      <c r="C11" s="58">
        <v>123428.0428356</v>
      </c>
      <c r="D11" s="58">
        <v>102733.27329870001</v>
      </c>
      <c r="E11" s="58">
        <v>111792</v>
      </c>
      <c r="F11" s="58">
        <v>134554</v>
      </c>
      <c r="G11" s="58">
        <v>173354.19950872799</v>
      </c>
      <c r="H11" s="58">
        <v>145696.51297886597</v>
      </c>
      <c r="I11" s="58">
        <v>177262.74761810308</v>
      </c>
      <c r="J11" s="58">
        <v>190424.85251249769</v>
      </c>
      <c r="K11" s="58">
        <v>184056.20524242768</v>
      </c>
      <c r="L11" s="58">
        <v>276854.81497120799</v>
      </c>
      <c r="M11" s="58">
        <v>290981.90726637794</v>
      </c>
      <c r="N11" s="58">
        <v>276712.62851884298</v>
      </c>
      <c r="O11" s="58">
        <v>368501.72530160396</v>
      </c>
      <c r="P11" s="50"/>
      <c r="Q11" s="58">
        <v>478553.26001100003</v>
      </c>
      <c r="R11" s="58">
        <v>630866.46216292202</v>
      </c>
      <c r="S11" s="58">
        <v>942317.34470251133</v>
      </c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  <c r="GO11" s="38"/>
      <c r="GP11" s="38"/>
      <c r="GQ11" s="38"/>
      <c r="GR11" s="38"/>
      <c r="GS11" s="38"/>
      <c r="GT11" s="38"/>
      <c r="GU11" s="38"/>
      <c r="GV11" s="38"/>
      <c r="GW11" s="38"/>
      <c r="GX11" s="38"/>
      <c r="GY11" s="38"/>
      <c r="GZ11" s="38"/>
      <c r="HA11" s="38"/>
      <c r="HB11" s="38"/>
      <c r="HC11" s="38"/>
      <c r="HD11" s="38"/>
      <c r="HE11" s="38"/>
      <c r="HF11" s="38"/>
      <c r="HG11" s="38"/>
      <c r="HH11" s="38"/>
      <c r="HI11" s="38"/>
      <c r="HJ11" s="38"/>
      <c r="HK11" s="38"/>
      <c r="HL11" s="38"/>
      <c r="HM11" s="38"/>
      <c r="HN11" s="38"/>
      <c r="HO11" s="38"/>
      <c r="HP11" s="38"/>
      <c r="HQ11" s="38"/>
      <c r="HR11" s="38"/>
      <c r="HS11" s="38"/>
      <c r="HT11" s="38"/>
      <c r="HU11" s="38"/>
    </row>
    <row r="12" spans="1:229" s="5" customFormat="1" ht="13.8" x14ac:dyDescent="0.3">
      <c r="A12" s="61" t="s">
        <v>6</v>
      </c>
      <c r="B12" s="62">
        <v>843565</v>
      </c>
      <c r="C12" s="62">
        <v>840537.62830107904</v>
      </c>
      <c r="D12" s="62">
        <v>814598.29416168004</v>
      </c>
      <c r="E12" s="62">
        <v>1040530</v>
      </c>
      <c r="F12" s="62">
        <v>945733</v>
      </c>
      <c r="G12" s="62">
        <v>1055227.7740156057</v>
      </c>
      <c r="H12" s="62">
        <v>1112029.6933737332</v>
      </c>
      <c r="I12" s="62">
        <v>1297142.3708759665</v>
      </c>
      <c r="J12" s="62">
        <v>1173825.3869295698</v>
      </c>
      <c r="K12" s="62">
        <v>1177235.9553072567</v>
      </c>
      <c r="L12" s="62">
        <v>1314105.9932545859</v>
      </c>
      <c r="M12" s="62">
        <v>1524881.9599868341</v>
      </c>
      <c r="N12" s="62">
        <v>1439748.0847416145</v>
      </c>
      <c r="O12" s="62">
        <v>1652374.3451038322</v>
      </c>
      <c r="P12" s="50"/>
      <c r="Q12" s="62">
        <v>3539231.4997945698</v>
      </c>
      <c r="R12" s="62">
        <v>4410136.4499556907</v>
      </c>
      <c r="S12" s="62">
        <v>5190049.2954782471</v>
      </c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  <c r="GO12" s="38"/>
      <c r="GP12" s="38"/>
      <c r="GQ12" s="38"/>
      <c r="GR12" s="38"/>
      <c r="GS12" s="38"/>
      <c r="GT12" s="38"/>
      <c r="GU12" s="38"/>
      <c r="GV12" s="38"/>
      <c r="GW12" s="38"/>
      <c r="GX12" s="38"/>
      <c r="GY12" s="38"/>
      <c r="GZ12" s="38"/>
      <c r="HA12" s="38"/>
      <c r="HB12" s="38"/>
      <c r="HC12" s="38"/>
      <c r="HD12" s="38"/>
      <c r="HE12" s="38"/>
      <c r="HF12" s="38"/>
      <c r="HG12" s="38"/>
      <c r="HH12" s="38"/>
      <c r="HI12" s="38"/>
      <c r="HJ12" s="38"/>
      <c r="HK12" s="38"/>
      <c r="HL12" s="38"/>
      <c r="HM12" s="38"/>
      <c r="HN12" s="38"/>
      <c r="HO12" s="38"/>
      <c r="HP12" s="38"/>
      <c r="HQ12" s="38"/>
      <c r="HR12" s="38"/>
      <c r="HS12" s="38"/>
      <c r="HT12" s="38"/>
      <c r="HU12" s="38"/>
    </row>
    <row r="13" spans="1:229" x14ac:dyDescent="0.3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46"/>
      <c r="Q13" s="1"/>
      <c r="R13" s="1"/>
      <c r="S13" s="1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</row>
    <row r="14" spans="1:229" x14ac:dyDescent="0.3">
      <c r="P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</row>
    <row r="15" spans="1:229" s="3" customFormat="1" ht="15.6" x14ac:dyDescent="0.3">
      <c r="A15" s="4" t="s">
        <v>7</v>
      </c>
      <c r="P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</row>
    <row r="16" spans="1:229" s="5" customFormat="1" ht="13.8" x14ac:dyDescent="0.3">
      <c r="A16" s="5" t="s">
        <v>1</v>
      </c>
      <c r="B16" s="58">
        <v>83708</v>
      </c>
      <c r="C16" s="58">
        <v>89302.568529699987</v>
      </c>
      <c r="D16" s="58">
        <v>82218</v>
      </c>
      <c r="E16" s="58">
        <v>95728</v>
      </c>
      <c r="F16" s="58">
        <v>88350</v>
      </c>
      <c r="G16" s="58">
        <v>91707.803110855602</v>
      </c>
      <c r="H16" s="58">
        <v>92952.001172550372</v>
      </c>
      <c r="I16" s="58">
        <v>108894.01824851606</v>
      </c>
      <c r="J16" s="58">
        <v>96338.885145908353</v>
      </c>
      <c r="K16" s="58">
        <v>90068.422692089021</v>
      </c>
      <c r="L16" s="58">
        <v>89736.196644841708</v>
      </c>
      <c r="M16" s="58">
        <v>99672.933321848643</v>
      </c>
      <c r="N16" s="58">
        <v>102442.07633888221</v>
      </c>
      <c r="O16" s="58">
        <v>99789.99295863384</v>
      </c>
      <c r="P16" s="46"/>
      <c r="Q16" s="58">
        <v>350956.57623729989</v>
      </c>
      <c r="R16" s="58">
        <v>381904.17708949401</v>
      </c>
      <c r="S16" s="58">
        <v>375816.43780468748</v>
      </c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</row>
    <row r="17" spans="1:1022 1034:2042 2054:3062 3074:4094 4106:5114 5126:6134 6146:7166 7178:8186 8198:9206 9218:10238 10250:11258 11270:12278 12290:13310 13322:14330 14342:15350 15362:16370" s="5" customFormat="1" ht="13.8" x14ac:dyDescent="0.3">
      <c r="A17" s="5" t="s">
        <v>2</v>
      </c>
      <c r="B17" s="58">
        <v>43545</v>
      </c>
      <c r="C17" s="58">
        <v>50723.979620471029</v>
      </c>
      <c r="D17" s="58">
        <v>48450</v>
      </c>
      <c r="E17" s="58">
        <v>75885</v>
      </c>
      <c r="F17" s="58">
        <v>79650</v>
      </c>
      <c r="G17" s="58">
        <v>92662.578948879556</v>
      </c>
      <c r="H17" s="58">
        <v>90608.499341407238</v>
      </c>
      <c r="I17" s="58">
        <v>97153.815305831755</v>
      </c>
      <c r="J17" s="58">
        <v>86547.033965526876</v>
      </c>
      <c r="K17" s="58">
        <v>87814.75557886211</v>
      </c>
      <c r="L17" s="58">
        <v>85663.209271886881</v>
      </c>
      <c r="M17" s="58">
        <v>101767.18376783823</v>
      </c>
      <c r="N17" s="58">
        <v>91252.267805220967</v>
      </c>
      <c r="O17" s="58">
        <v>102446.85258879053</v>
      </c>
      <c r="P17" s="46"/>
      <c r="Q17" s="58">
        <v>218603.19230928909</v>
      </c>
      <c r="R17" s="58">
        <v>360094.03820871119</v>
      </c>
      <c r="S17" s="58">
        <v>361792.18258411408</v>
      </c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</row>
    <row r="18" spans="1:1022 1034:2042 2054:3062 3074:4094 4106:5114 5126:6134 6146:7166 7178:8186 8198:9206 9218:10238 10250:11258 11270:12278 12290:13310 13322:14330 14342:15350 15362:16370" s="5" customFormat="1" ht="13.8" x14ac:dyDescent="0.3">
      <c r="A18" s="5" t="s">
        <v>3</v>
      </c>
      <c r="B18" s="58">
        <v>69190</v>
      </c>
      <c r="C18" s="58">
        <v>67806.787615999972</v>
      </c>
      <c r="D18" s="58">
        <v>65229</v>
      </c>
      <c r="E18" s="58">
        <v>74236</v>
      </c>
      <c r="F18" s="58">
        <v>62998</v>
      </c>
      <c r="G18" s="58">
        <v>67861.426013110336</v>
      </c>
      <c r="H18" s="58">
        <v>69144.866851829327</v>
      </c>
      <c r="I18" s="58">
        <v>85670.484128592187</v>
      </c>
      <c r="J18" s="58">
        <v>80237.775965176421</v>
      </c>
      <c r="K18" s="58">
        <v>78892.522125734438</v>
      </c>
      <c r="L18" s="58">
        <v>71386.303452989159</v>
      </c>
      <c r="M18" s="58">
        <v>86662.732102722788</v>
      </c>
      <c r="N18" s="58">
        <v>88568.468213530781</v>
      </c>
      <c r="O18" s="58">
        <v>105119.23705770468</v>
      </c>
      <c r="P18" s="46"/>
      <c r="Q18" s="58">
        <v>276461.84225800022</v>
      </c>
      <c r="R18" s="58">
        <v>285685.66075228661</v>
      </c>
      <c r="S18" s="58">
        <v>317179.33364662278</v>
      </c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38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</row>
    <row r="19" spans="1:1022 1034:2042 2054:3062 3074:4094 4106:5114 5126:6134 6146:7166 7178:8186 8198:9206 9218:10238 10250:11258 11270:12278 12290:13310 13322:14330 14342:15350 15362:16370" s="5" customFormat="1" ht="13.8" x14ac:dyDescent="0.3">
      <c r="A19" s="5" t="s">
        <v>5</v>
      </c>
      <c r="B19" s="58">
        <v>0</v>
      </c>
      <c r="C19" s="58">
        <v>0</v>
      </c>
      <c r="D19" s="58">
        <v>0</v>
      </c>
      <c r="E19" s="58">
        <v>0</v>
      </c>
      <c r="F19" s="58">
        <v>0</v>
      </c>
      <c r="G19" s="58">
        <v>0</v>
      </c>
      <c r="H19" s="58">
        <v>57794.890797155997</v>
      </c>
      <c r="I19" s="58">
        <v>51142.377359757003</v>
      </c>
      <c r="J19" s="58">
        <v>37481.659716328002</v>
      </c>
      <c r="K19" s="58">
        <v>41956.284365723004</v>
      </c>
      <c r="L19" s="58">
        <v>76579.710768114979</v>
      </c>
      <c r="M19" s="58">
        <v>90576.345250732003</v>
      </c>
      <c r="N19" s="58">
        <v>89680.065169738009</v>
      </c>
      <c r="O19" s="58">
        <v>72335.468192759014</v>
      </c>
      <c r="P19" s="46"/>
      <c r="Q19" s="58">
        <v>0</v>
      </c>
      <c r="R19" s="58">
        <v>108937.26815691299</v>
      </c>
      <c r="S19" s="58">
        <v>246594.00010089806</v>
      </c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</row>
    <row r="20" spans="1:1022 1034:2042 2054:3062 3074:4094 4106:5114 5126:6134 6146:7166 7178:8186 8198:9206 9218:10238 10250:11258 11270:12278 12290:13310 13322:14330 14342:15350 15362:16370" s="5" customFormat="1" ht="13.8" x14ac:dyDescent="0.3">
      <c r="A20" s="5" t="s">
        <v>0</v>
      </c>
      <c r="B20" s="58">
        <v>12477</v>
      </c>
      <c r="C20" s="58">
        <v>12564.953040099988</v>
      </c>
      <c r="D20" s="58">
        <v>11178</v>
      </c>
      <c r="E20" s="58">
        <v>16978</v>
      </c>
      <c r="F20" s="58">
        <v>15986</v>
      </c>
      <c r="G20" s="58">
        <v>15979.362310864948</v>
      </c>
      <c r="H20" s="58">
        <v>14774.51619404399</v>
      </c>
      <c r="I20" s="58">
        <v>17079.071963351576</v>
      </c>
      <c r="J20" s="58">
        <v>21204.393045688113</v>
      </c>
      <c r="K20" s="58">
        <v>17846.181641637697</v>
      </c>
      <c r="L20" s="58">
        <v>23099.031299562488</v>
      </c>
      <c r="M20" s="58">
        <v>21337.548077775846</v>
      </c>
      <c r="N20" s="58">
        <v>26469.882792949</v>
      </c>
      <c r="O20" s="58">
        <v>30013.382159730001</v>
      </c>
      <c r="P20" s="46"/>
      <c r="Q20" s="58">
        <v>53197.981409000051</v>
      </c>
      <c r="R20" s="58">
        <v>63808.110946653578</v>
      </c>
      <c r="S20" s="58">
        <v>83486.828094664175</v>
      </c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38"/>
      <c r="HF20" s="38"/>
      <c r="HG20" s="38"/>
      <c r="HH20" s="38"/>
      <c r="HI20" s="38"/>
      <c r="HJ20" s="38"/>
      <c r="HK20" s="38"/>
      <c r="HL20" s="38"/>
      <c r="HM20" s="38"/>
      <c r="HN20" s="38"/>
      <c r="HO20" s="38"/>
      <c r="HP20" s="38"/>
      <c r="HQ20" s="38"/>
      <c r="HR20" s="38"/>
      <c r="HS20" s="38"/>
      <c r="HT20" s="38"/>
      <c r="HU20" s="38"/>
    </row>
    <row r="21" spans="1:1022 1034:2042 2054:3062 3074:4094 4106:5114 5126:6134 6146:7166 7178:8186 8198:9206 9218:10238 10250:11258 11270:12278 12290:13310 13322:14330 14342:15350 15362:16370" s="25" customFormat="1" ht="13.8" x14ac:dyDescent="0.3">
      <c r="A21" s="63" t="s">
        <v>6</v>
      </c>
      <c r="B21" s="62">
        <v>208920</v>
      </c>
      <c r="C21" s="62">
        <v>220398.28880627098</v>
      </c>
      <c r="D21" s="62">
        <v>207075</v>
      </c>
      <c r="E21" s="62">
        <v>262827</v>
      </c>
      <c r="F21" s="62">
        <v>246984</v>
      </c>
      <c r="G21" s="62">
        <v>268211.17038371053</v>
      </c>
      <c r="H21" s="62">
        <v>325274.77435698698</v>
      </c>
      <c r="I21" s="62">
        <v>359939.76700604893</v>
      </c>
      <c r="J21" s="62">
        <v>321809.4218686276</v>
      </c>
      <c r="K21" s="62">
        <v>316578.16640404629</v>
      </c>
      <c r="L21" s="62">
        <v>346464.45143739524</v>
      </c>
      <c r="M21" s="62">
        <v>400016.74252091767</v>
      </c>
      <c r="N21" s="62">
        <v>398412.76032032078</v>
      </c>
      <c r="O21" s="62">
        <v>409704.93295761832</v>
      </c>
      <c r="P21" s="46"/>
      <c r="Q21" s="62">
        <v>899219.59221358947</v>
      </c>
      <c r="R21" s="62">
        <v>1200429.2908460102</v>
      </c>
      <c r="S21" s="62">
        <v>1384868.7822309874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40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40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40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40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40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40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40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40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40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40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40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40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40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40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40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24"/>
      <c r="IH21" s="24"/>
      <c r="IT21" s="24"/>
      <c r="JF21" s="24"/>
      <c r="JR21" s="24"/>
      <c r="KD21" s="24"/>
      <c r="KP21" s="24"/>
      <c r="LB21" s="24"/>
      <c r="LN21" s="24"/>
      <c r="LZ21" s="24"/>
      <c r="ML21" s="24"/>
      <c r="MX21" s="24"/>
      <c r="NJ21" s="24"/>
      <c r="NV21" s="24"/>
      <c r="OH21" s="24"/>
      <c r="OT21" s="24"/>
      <c r="PF21" s="24"/>
      <c r="PR21" s="24"/>
      <c r="QD21" s="24"/>
      <c r="QP21" s="24"/>
      <c r="RB21" s="24"/>
      <c r="RN21" s="24"/>
      <c r="RZ21" s="24"/>
      <c r="SL21" s="24"/>
      <c r="SX21" s="24"/>
      <c r="TJ21" s="24"/>
      <c r="TV21" s="24"/>
      <c r="UH21" s="24"/>
      <c r="UT21" s="24"/>
      <c r="VF21" s="24"/>
      <c r="VR21" s="24"/>
      <c r="WD21" s="24"/>
      <c r="WP21" s="24"/>
      <c r="XB21" s="24"/>
      <c r="XN21" s="24"/>
      <c r="XZ21" s="24"/>
      <c r="YL21" s="24"/>
      <c r="YX21" s="24"/>
      <c r="ZJ21" s="24"/>
      <c r="ZV21" s="24"/>
      <c r="AAH21" s="24"/>
      <c r="AAT21" s="24"/>
      <c r="ABF21" s="24"/>
      <c r="ABR21" s="24"/>
      <c r="ACD21" s="24"/>
      <c r="ACP21" s="24"/>
      <c r="ADB21" s="24"/>
      <c r="ADN21" s="24"/>
      <c r="ADZ21" s="24"/>
      <c r="AEL21" s="24"/>
      <c r="AEX21" s="24"/>
      <c r="AFJ21" s="24"/>
      <c r="AFV21" s="24"/>
      <c r="AGH21" s="24"/>
      <c r="AGT21" s="24"/>
      <c r="AHF21" s="24"/>
      <c r="AHR21" s="24"/>
      <c r="AID21" s="24"/>
      <c r="AIP21" s="24"/>
      <c r="AJB21" s="24"/>
      <c r="AJN21" s="24"/>
      <c r="AJZ21" s="24"/>
      <c r="AKL21" s="24"/>
      <c r="AKX21" s="24"/>
      <c r="ALJ21" s="24"/>
      <c r="ALV21" s="24"/>
      <c r="AMH21" s="24"/>
      <c r="AMT21" s="24"/>
      <c r="ANF21" s="24"/>
      <c r="ANR21" s="24"/>
      <c r="AOD21" s="24"/>
      <c r="AOP21" s="24"/>
      <c r="APB21" s="24"/>
      <c r="APN21" s="24"/>
      <c r="APZ21" s="24"/>
      <c r="AQL21" s="24"/>
      <c r="AQX21" s="24"/>
      <c r="ARJ21" s="24"/>
      <c r="ARV21" s="24"/>
      <c r="ASH21" s="24"/>
      <c r="AST21" s="24"/>
      <c r="ATF21" s="24"/>
      <c r="ATR21" s="24"/>
      <c r="AUD21" s="24"/>
      <c r="AUP21" s="24"/>
      <c r="AVB21" s="24"/>
      <c r="AVN21" s="24"/>
      <c r="AVZ21" s="24"/>
      <c r="AWL21" s="24"/>
      <c r="AWX21" s="24"/>
      <c r="AXJ21" s="24"/>
      <c r="AXV21" s="24"/>
      <c r="AYH21" s="24"/>
      <c r="AYT21" s="24"/>
      <c r="AZF21" s="24"/>
      <c r="AZR21" s="24"/>
      <c r="BAD21" s="24"/>
      <c r="BAP21" s="24"/>
      <c r="BBB21" s="24"/>
      <c r="BBN21" s="24"/>
      <c r="BBZ21" s="24"/>
      <c r="BCL21" s="24"/>
      <c r="BCX21" s="24"/>
      <c r="BDJ21" s="24"/>
      <c r="BDV21" s="24"/>
      <c r="BEH21" s="24"/>
      <c r="BET21" s="24"/>
      <c r="BFF21" s="24"/>
      <c r="BFR21" s="24"/>
      <c r="BGD21" s="24"/>
      <c r="BGP21" s="24"/>
      <c r="BHB21" s="24"/>
      <c r="BHN21" s="24"/>
      <c r="BHZ21" s="24"/>
      <c r="BIL21" s="24"/>
      <c r="BIX21" s="24"/>
      <c r="BJJ21" s="24"/>
      <c r="BJV21" s="24"/>
      <c r="BKH21" s="24"/>
      <c r="BKT21" s="24"/>
      <c r="BLF21" s="24"/>
      <c r="BLR21" s="24"/>
      <c r="BMD21" s="24"/>
      <c r="BMP21" s="24"/>
      <c r="BNB21" s="24"/>
      <c r="BNN21" s="24"/>
      <c r="BNZ21" s="24"/>
      <c r="BOL21" s="24"/>
      <c r="BOX21" s="24"/>
      <c r="BPJ21" s="24"/>
      <c r="BPV21" s="24"/>
      <c r="BQH21" s="24"/>
      <c r="BQT21" s="24"/>
      <c r="BRF21" s="24"/>
      <c r="BRR21" s="24"/>
      <c r="BSD21" s="24"/>
      <c r="BSP21" s="24"/>
      <c r="BTB21" s="24"/>
      <c r="BTN21" s="24"/>
      <c r="BTZ21" s="24"/>
      <c r="BUL21" s="24"/>
      <c r="BUX21" s="24"/>
      <c r="BVJ21" s="24"/>
      <c r="BVV21" s="24"/>
      <c r="BWH21" s="24"/>
      <c r="BWT21" s="24"/>
      <c r="BXF21" s="24"/>
      <c r="BXR21" s="24"/>
      <c r="BYD21" s="24"/>
      <c r="BYP21" s="24"/>
      <c r="BZB21" s="24"/>
      <c r="BZN21" s="24"/>
      <c r="BZZ21" s="24"/>
      <c r="CAL21" s="24"/>
      <c r="CAX21" s="24"/>
      <c r="CBJ21" s="24"/>
      <c r="CBV21" s="24"/>
      <c r="CCH21" s="24"/>
      <c r="CCT21" s="24"/>
      <c r="CDF21" s="24"/>
      <c r="CDR21" s="24"/>
      <c r="CED21" s="24"/>
      <c r="CEP21" s="24"/>
      <c r="CFB21" s="24"/>
      <c r="CFN21" s="24"/>
      <c r="CFZ21" s="24"/>
      <c r="CGL21" s="24"/>
      <c r="CGX21" s="24"/>
      <c r="CHJ21" s="24"/>
      <c r="CHV21" s="24"/>
      <c r="CIH21" s="24"/>
      <c r="CIT21" s="24"/>
      <c r="CJF21" s="24"/>
      <c r="CJR21" s="24"/>
      <c r="CKD21" s="24"/>
      <c r="CKP21" s="24"/>
      <c r="CLB21" s="24"/>
      <c r="CLN21" s="24"/>
      <c r="CLZ21" s="24"/>
      <c r="CML21" s="24"/>
      <c r="CMX21" s="24"/>
      <c r="CNJ21" s="24"/>
      <c r="CNV21" s="24"/>
      <c r="COH21" s="24"/>
      <c r="COT21" s="24"/>
      <c r="CPF21" s="24"/>
      <c r="CPR21" s="24"/>
      <c r="CQD21" s="24"/>
      <c r="CQP21" s="24"/>
      <c r="CRB21" s="24"/>
      <c r="CRN21" s="24"/>
      <c r="CRZ21" s="24"/>
      <c r="CSL21" s="24"/>
      <c r="CSX21" s="24"/>
      <c r="CTJ21" s="24"/>
      <c r="CTV21" s="24"/>
      <c r="CUH21" s="24"/>
      <c r="CUT21" s="24"/>
      <c r="CVF21" s="24"/>
      <c r="CVR21" s="24"/>
      <c r="CWD21" s="24"/>
      <c r="CWP21" s="24"/>
      <c r="CXB21" s="24"/>
      <c r="CXN21" s="24"/>
      <c r="CXZ21" s="24"/>
      <c r="CYL21" s="24"/>
      <c r="CYX21" s="24"/>
      <c r="CZJ21" s="24"/>
      <c r="CZV21" s="24"/>
      <c r="DAH21" s="24"/>
      <c r="DAT21" s="24"/>
      <c r="DBF21" s="24"/>
      <c r="DBR21" s="24"/>
      <c r="DCD21" s="24"/>
      <c r="DCP21" s="24"/>
      <c r="DDB21" s="24"/>
      <c r="DDN21" s="24"/>
      <c r="DDZ21" s="24"/>
      <c r="DEL21" s="24"/>
      <c r="DEX21" s="24"/>
      <c r="DFJ21" s="24"/>
      <c r="DFV21" s="24"/>
      <c r="DGH21" s="24"/>
      <c r="DGT21" s="24"/>
      <c r="DHF21" s="24"/>
      <c r="DHR21" s="24"/>
      <c r="DID21" s="24"/>
      <c r="DIP21" s="24"/>
      <c r="DJB21" s="24"/>
      <c r="DJN21" s="24"/>
      <c r="DJZ21" s="24"/>
      <c r="DKL21" s="24"/>
      <c r="DKX21" s="24"/>
      <c r="DLJ21" s="24"/>
      <c r="DLV21" s="24"/>
      <c r="DMH21" s="24"/>
      <c r="DMT21" s="24"/>
      <c r="DNF21" s="24"/>
      <c r="DNR21" s="24"/>
      <c r="DOD21" s="24"/>
      <c r="DOP21" s="24"/>
      <c r="DPB21" s="24"/>
      <c r="DPN21" s="24"/>
      <c r="DPZ21" s="24"/>
      <c r="DQL21" s="24"/>
      <c r="DQX21" s="24"/>
      <c r="DRJ21" s="24"/>
      <c r="DRV21" s="24"/>
      <c r="DSH21" s="24"/>
      <c r="DST21" s="24"/>
      <c r="DTF21" s="24"/>
      <c r="DTR21" s="24"/>
      <c r="DUD21" s="24"/>
      <c r="DUP21" s="24"/>
      <c r="DVB21" s="24"/>
      <c r="DVN21" s="24"/>
      <c r="DVZ21" s="24"/>
      <c r="DWL21" s="24"/>
      <c r="DWX21" s="24"/>
      <c r="DXJ21" s="24"/>
      <c r="DXV21" s="24"/>
      <c r="DYH21" s="24"/>
      <c r="DYT21" s="24"/>
      <c r="DZF21" s="24"/>
      <c r="DZR21" s="24"/>
      <c r="EAD21" s="24"/>
      <c r="EAP21" s="24"/>
      <c r="EBB21" s="24"/>
      <c r="EBN21" s="24"/>
      <c r="EBZ21" s="24"/>
      <c r="ECL21" s="24"/>
      <c r="ECX21" s="24"/>
      <c r="EDJ21" s="24"/>
      <c r="EDV21" s="24"/>
      <c r="EEH21" s="24"/>
      <c r="EET21" s="24"/>
      <c r="EFF21" s="24"/>
      <c r="EFR21" s="24"/>
      <c r="EGD21" s="24"/>
      <c r="EGP21" s="24"/>
      <c r="EHB21" s="24"/>
      <c r="EHN21" s="24"/>
      <c r="EHZ21" s="24"/>
      <c r="EIL21" s="24"/>
      <c r="EIX21" s="24"/>
      <c r="EJJ21" s="24"/>
      <c r="EJV21" s="24"/>
      <c r="EKH21" s="24"/>
      <c r="EKT21" s="24"/>
      <c r="ELF21" s="24"/>
      <c r="ELR21" s="24"/>
      <c r="EMD21" s="24"/>
      <c r="EMP21" s="24"/>
      <c r="ENB21" s="24"/>
      <c r="ENN21" s="24"/>
      <c r="ENZ21" s="24"/>
      <c r="EOL21" s="24"/>
      <c r="EOX21" s="24"/>
      <c r="EPJ21" s="24"/>
      <c r="EPV21" s="24"/>
      <c r="EQH21" s="24"/>
      <c r="EQT21" s="24"/>
      <c r="ERF21" s="24"/>
      <c r="ERR21" s="24"/>
      <c r="ESD21" s="24"/>
      <c r="ESP21" s="24"/>
      <c r="ETB21" s="24"/>
      <c r="ETN21" s="24"/>
      <c r="ETZ21" s="24"/>
      <c r="EUL21" s="24"/>
      <c r="EUX21" s="24"/>
      <c r="EVJ21" s="24"/>
      <c r="EVV21" s="24"/>
      <c r="EWH21" s="24"/>
      <c r="EWT21" s="24"/>
      <c r="EXF21" s="24"/>
      <c r="EXR21" s="24"/>
      <c r="EYD21" s="24"/>
      <c r="EYP21" s="24"/>
      <c r="EZB21" s="24"/>
      <c r="EZN21" s="24"/>
      <c r="EZZ21" s="24"/>
      <c r="FAL21" s="24"/>
      <c r="FAX21" s="24"/>
      <c r="FBJ21" s="24"/>
      <c r="FBV21" s="24"/>
      <c r="FCH21" s="24"/>
      <c r="FCT21" s="24"/>
      <c r="FDF21" s="24"/>
      <c r="FDR21" s="24"/>
      <c r="FED21" s="24"/>
      <c r="FEP21" s="24"/>
      <c r="FFB21" s="24"/>
      <c r="FFN21" s="24"/>
      <c r="FFZ21" s="24"/>
      <c r="FGL21" s="24"/>
      <c r="FGX21" s="24"/>
      <c r="FHJ21" s="24"/>
      <c r="FHV21" s="24"/>
      <c r="FIH21" s="24"/>
      <c r="FIT21" s="24"/>
      <c r="FJF21" s="24"/>
      <c r="FJR21" s="24"/>
      <c r="FKD21" s="24"/>
      <c r="FKP21" s="24"/>
      <c r="FLB21" s="24"/>
      <c r="FLN21" s="24"/>
      <c r="FLZ21" s="24"/>
      <c r="FML21" s="24"/>
      <c r="FMX21" s="24"/>
      <c r="FNJ21" s="24"/>
      <c r="FNV21" s="24"/>
      <c r="FOH21" s="24"/>
      <c r="FOT21" s="24"/>
      <c r="FPF21" s="24"/>
      <c r="FPR21" s="24"/>
      <c r="FQD21" s="24"/>
      <c r="FQP21" s="24"/>
      <c r="FRB21" s="24"/>
      <c r="FRN21" s="24"/>
      <c r="FRZ21" s="24"/>
      <c r="FSL21" s="24"/>
      <c r="FSX21" s="24"/>
      <c r="FTJ21" s="24"/>
      <c r="FTV21" s="24"/>
      <c r="FUH21" s="24"/>
      <c r="FUT21" s="24"/>
      <c r="FVF21" s="24"/>
      <c r="FVR21" s="24"/>
      <c r="FWD21" s="24"/>
      <c r="FWP21" s="24"/>
      <c r="FXB21" s="24"/>
      <c r="FXN21" s="24"/>
      <c r="FXZ21" s="24"/>
      <c r="FYL21" s="24"/>
      <c r="FYX21" s="24"/>
      <c r="FZJ21" s="24"/>
      <c r="FZV21" s="24"/>
      <c r="GAH21" s="24"/>
      <c r="GAT21" s="24"/>
      <c r="GBF21" s="24"/>
      <c r="GBR21" s="24"/>
      <c r="GCD21" s="24"/>
      <c r="GCP21" s="24"/>
      <c r="GDB21" s="24"/>
      <c r="GDN21" s="24"/>
      <c r="GDZ21" s="24"/>
      <c r="GEL21" s="24"/>
      <c r="GEX21" s="24"/>
      <c r="GFJ21" s="24"/>
      <c r="GFV21" s="24"/>
      <c r="GGH21" s="24"/>
      <c r="GGT21" s="24"/>
      <c r="GHF21" s="24"/>
      <c r="GHR21" s="24"/>
      <c r="GID21" s="24"/>
      <c r="GIP21" s="24"/>
      <c r="GJB21" s="24"/>
      <c r="GJN21" s="24"/>
      <c r="GJZ21" s="24"/>
      <c r="GKL21" s="24"/>
      <c r="GKX21" s="24"/>
      <c r="GLJ21" s="24"/>
      <c r="GLV21" s="24"/>
      <c r="GMH21" s="24"/>
      <c r="GMT21" s="24"/>
      <c r="GNF21" s="24"/>
      <c r="GNR21" s="24"/>
      <c r="GOD21" s="24"/>
      <c r="GOP21" s="24"/>
      <c r="GPB21" s="24"/>
      <c r="GPN21" s="24"/>
      <c r="GPZ21" s="24"/>
      <c r="GQL21" s="24"/>
      <c r="GQX21" s="24"/>
      <c r="GRJ21" s="24"/>
      <c r="GRV21" s="24"/>
      <c r="GSH21" s="24"/>
      <c r="GST21" s="24"/>
      <c r="GTF21" s="24"/>
      <c r="GTR21" s="24"/>
      <c r="GUD21" s="24"/>
      <c r="GUP21" s="24"/>
      <c r="GVB21" s="24"/>
      <c r="GVN21" s="24"/>
      <c r="GVZ21" s="24"/>
      <c r="GWL21" s="24"/>
      <c r="GWX21" s="24"/>
      <c r="GXJ21" s="24"/>
      <c r="GXV21" s="24"/>
      <c r="GYH21" s="24"/>
      <c r="GYT21" s="24"/>
      <c r="GZF21" s="24"/>
      <c r="GZR21" s="24"/>
      <c r="HAD21" s="24"/>
      <c r="HAP21" s="24"/>
      <c r="HBB21" s="24"/>
      <c r="HBN21" s="24"/>
      <c r="HBZ21" s="24"/>
      <c r="HCL21" s="24"/>
      <c r="HCX21" s="24"/>
      <c r="HDJ21" s="24"/>
      <c r="HDV21" s="24"/>
      <c r="HEH21" s="24"/>
      <c r="HET21" s="24"/>
      <c r="HFF21" s="24"/>
      <c r="HFR21" s="24"/>
      <c r="HGD21" s="24"/>
      <c r="HGP21" s="24"/>
      <c r="HHB21" s="24"/>
      <c r="HHN21" s="24"/>
      <c r="HHZ21" s="24"/>
      <c r="HIL21" s="24"/>
      <c r="HIX21" s="24"/>
      <c r="HJJ21" s="24"/>
      <c r="HJV21" s="24"/>
      <c r="HKH21" s="24"/>
      <c r="HKT21" s="24"/>
      <c r="HLF21" s="24"/>
      <c r="HLR21" s="24"/>
      <c r="HMD21" s="24"/>
      <c r="HMP21" s="24"/>
      <c r="HNB21" s="24"/>
      <c r="HNN21" s="24"/>
      <c r="HNZ21" s="24"/>
      <c r="HOL21" s="24"/>
      <c r="HOX21" s="24"/>
      <c r="HPJ21" s="24"/>
      <c r="HPV21" s="24"/>
      <c r="HQH21" s="24"/>
      <c r="HQT21" s="24"/>
      <c r="HRF21" s="24"/>
      <c r="HRR21" s="24"/>
      <c r="HSD21" s="24"/>
      <c r="HSP21" s="24"/>
      <c r="HTB21" s="24"/>
      <c r="HTN21" s="24"/>
      <c r="HTZ21" s="24"/>
      <c r="HUL21" s="24"/>
      <c r="HUX21" s="24"/>
      <c r="HVJ21" s="24"/>
      <c r="HVV21" s="24"/>
      <c r="HWH21" s="24"/>
      <c r="HWT21" s="24"/>
      <c r="HXF21" s="24"/>
      <c r="HXR21" s="24"/>
      <c r="HYD21" s="24"/>
      <c r="HYP21" s="24"/>
      <c r="HZB21" s="24"/>
      <c r="HZN21" s="24"/>
      <c r="HZZ21" s="24"/>
      <c r="IAL21" s="24"/>
      <c r="IAX21" s="24"/>
      <c r="IBJ21" s="24"/>
      <c r="IBV21" s="24"/>
      <c r="ICH21" s="24"/>
      <c r="ICT21" s="24"/>
      <c r="IDF21" s="24"/>
      <c r="IDR21" s="24"/>
      <c r="IED21" s="24"/>
      <c r="IEP21" s="24"/>
      <c r="IFB21" s="24"/>
      <c r="IFN21" s="24"/>
      <c r="IFZ21" s="24"/>
      <c r="IGL21" s="24"/>
      <c r="IGX21" s="24"/>
      <c r="IHJ21" s="24"/>
      <c r="IHV21" s="24"/>
      <c r="IIH21" s="24"/>
      <c r="IIT21" s="24"/>
      <c r="IJF21" s="24"/>
      <c r="IJR21" s="24"/>
      <c r="IKD21" s="24"/>
      <c r="IKP21" s="24"/>
      <c r="ILB21" s="24"/>
      <c r="ILN21" s="24"/>
      <c r="ILZ21" s="24"/>
      <c r="IML21" s="24"/>
      <c r="IMX21" s="24"/>
      <c r="INJ21" s="24"/>
      <c r="INV21" s="24"/>
      <c r="IOH21" s="24"/>
      <c r="IOT21" s="24"/>
      <c r="IPF21" s="24"/>
      <c r="IPR21" s="24"/>
      <c r="IQD21" s="24"/>
      <c r="IQP21" s="24"/>
      <c r="IRB21" s="24"/>
      <c r="IRN21" s="24"/>
      <c r="IRZ21" s="24"/>
      <c r="ISL21" s="24"/>
      <c r="ISX21" s="24"/>
      <c r="ITJ21" s="24"/>
      <c r="ITV21" s="24"/>
      <c r="IUH21" s="24"/>
      <c r="IUT21" s="24"/>
      <c r="IVF21" s="24"/>
      <c r="IVR21" s="24"/>
      <c r="IWD21" s="24"/>
      <c r="IWP21" s="24"/>
      <c r="IXB21" s="24"/>
      <c r="IXN21" s="24"/>
      <c r="IXZ21" s="24"/>
      <c r="IYL21" s="24"/>
      <c r="IYX21" s="24"/>
      <c r="IZJ21" s="24"/>
      <c r="IZV21" s="24"/>
      <c r="JAH21" s="24"/>
      <c r="JAT21" s="24"/>
      <c r="JBF21" s="24"/>
      <c r="JBR21" s="24"/>
      <c r="JCD21" s="24"/>
      <c r="JCP21" s="24"/>
      <c r="JDB21" s="24"/>
      <c r="JDN21" s="24"/>
      <c r="JDZ21" s="24"/>
      <c r="JEL21" s="24"/>
      <c r="JEX21" s="24"/>
      <c r="JFJ21" s="24"/>
      <c r="JFV21" s="24"/>
      <c r="JGH21" s="24"/>
      <c r="JGT21" s="24"/>
      <c r="JHF21" s="24"/>
      <c r="JHR21" s="24"/>
      <c r="JID21" s="24"/>
      <c r="JIP21" s="24"/>
      <c r="JJB21" s="24"/>
      <c r="JJN21" s="24"/>
      <c r="JJZ21" s="24"/>
      <c r="JKL21" s="24"/>
      <c r="JKX21" s="24"/>
      <c r="JLJ21" s="24"/>
      <c r="JLV21" s="24"/>
      <c r="JMH21" s="24"/>
      <c r="JMT21" s="24"/>
      <c r="JNF21" s="24"/>
      <c r="JNR21" s="24"/>
      <c r="JOD21" s="24"/>
      <c r="JOP21" s="24"/>
      <c r="JPB21" s="24"/>
      <c r="JPN21" s="24"/>
      <c r="JPZ21" s="24"/>
      <c r="JQL21" s="24"/>
      <c r="JQX21" s="24"/>
      <c r="JRJ21" s="24"/>
      <c r="JRV21" s="24"/>
      <c r="JSH21" s="24"/>
      <c r="JST21" s="24"/>
      <c r="JTF21" s="24"/>
      <c r="JTR21" s="24"/>
      <c r="JUD21" s="24"/>
      <c r="JUP21" s="24"/>
      <c r="JVB21" s="24"/>
      <c r="JVN21" s="24"/>
      <c r="JVZ21" s="24"/>
      <c r="JWL21" s="24"/>
      <c r="JWX21" s="24"/>
      <c r="JXJ21" s="24"/>
      <c r="JXV21" s="24"/>
      <c r="JYH21" s="24"/>
      <c r="JYT21" s="24"/>
      <c r="JZF21" s="24"/>
      <c r="JZR21" s="24"/>
      <c r="KAD21" s="24"/>
      <c r="KAP21" s="24"/>
      <c r="KBB21" s="24"/>
      <c r="KBN21" s="24"/>
      <c r="KBZ21" s="24"/>
      <c r="KCL21" s="24"/>
      <c r="KCX21" s="24"/>
      <c r="KDJ21" s="24"/>
      <c r="KDV21" s="24"/>
      <c r="KEH21" s="24"/>
      <c r="KET21" s="24"/>
      <c r="KFF21" s="24"/>
      <c r="KFR21" s="24"/>
      <c r="KGD21" s="24"/>
      <c r="KGP21" s="24"/>
      <c r="KHB21" s="24"/>
      <c r="KHN21" s="24"/>
      <c r="KHZ21" s="24"/>
      <c r="KIL21" s="24"/>
      <c r="KIX21" s="24"/>
      <c r="KJJ21" s="24"/>
      <c r="KJV21" s="24"/>
      <c r="KKH21" s="24"/>
      <c r="KKT21" s="24"/>
      <c r="KLF21" s="24"/>
      <c r="KLR21" s="24"/>
      <c r="KMD21" s="24"/>
      <c r="KMP21" s="24"/>
      <c r="KNB21" s="24"/>
      <c r="KNN21" s="24"/>
      <c r="KNZ21" s="24"/>
      <c r="KOL21" s="24"/>
      <c r="KOX21" s="24"/>
      <c r="KPJ21" s="24"/>
      <c r="KPV21" s="24"/>
      <c r="KQH21" s="24"/>
      <c r="KQT21" s="24"/>
      <c r="KRF21" s="24"/>
      <c r="KRR21" s="24"/>
      <c r="KSD21" s="24"/>
      <c r="KSP21" s="24"/>
      <c r="KTB21" s="24"/>
      <c r="KTN21" s="24"/>
      <c r="KTZ21" s="24"/>
      <c r="KUL21" s="24"/>
      <c r="KUX21" s="24"/>
      <c r="KVJ21" s="24"/>
      <c r="KVV21" s="24"/>
      <c r="KWH21" s="24"/>
      <c r="KWT21" s="24"/>
      <c r="KXF21" s="24"/>
      <c r="KXR21" s="24"/>
      <c r="KYD21" s="24"/>
      <c r="KYP21" s="24"/>
      <c r="KZB21" s="24"/>
      <c r="KZN21" s="24"/>
      <c r="KZZ21" s="24"/>
      <c r="LAL21" s="24"/>
      <c r="LAX21" s="24"/>
      <c r="LBJ21" s="24"/>
      <c r="LBV21" s="24"/>
      <c r="LCH21" s="24"/>
      <c r="LCT21" s="24"/>
      <c r="LDF21" s="24"/>
      <c r="LDR21" s="24"/>
      <c r="LED21" s="24"/>
      <c r="LEP21" s="24"/>
      <c r="LFB21" s="24"/>
      <c r="LFN21" s="24"/>
      <c r="LFZ21" s="24"/>
      <c r="LGL21" s="24"/>
      <c r="LGX21" s="24"/>
      <c r="LHJ21" s="24"/>
      <c r="LHV21" s="24"/>
      <c r="LIH21" s="24"/>
      <c r="LIT21" s="24"/>
      <c r="LJF21" s="24"/>
      <c r="LJR21" s="24"/>
      <c r="LKD21" s="24"/>
      <c r="LKP21" s="24"/>
      <c r="LLB21" s="24"/>
      <c r="LLN21" s="24"/>
      <c r="LLZ21" s="24"/>
      <c r="LML21" s="24"/>
      <c r="LMX21" s="24"/>
      <c r="LNJ21" s="24"/>
      <c r="LNV21" s="24"/>
      <c r="LOH21" s="24"/>
      <c r="LOT21" s="24"/>
      <c r="LPF21" s="24"/>
      <c r="LPR21" s="24"/>
      <c r="LQD21" s="24"/>
      <c r="LQP21" s="24"/>
      <c r="LRB21" s="24"/>
      <c r="LRN21" s="24"/>
      <c r="LRZ21" s="24"/>
      <c r="LSL21" s="24"/>
      <c r="LSX21" s="24"/>
      <c r="LTJ21" s="24"/>
      <c r="LTV21" s="24"/>
      <c r="LUH21" s="24"/>
      <c r="LUT21" s="24"/>
      <c r="LVF21" s="24"/>
      <c r="LVR21" s="24"/>
      <c r="LWD21" s="24"/>
      <c r="LWP21" s="24"/>
      <c r="LXB21" s="24"/>
      <c r="LXN21" s="24"/>
      <c r="LXZ21" s="24"/>
      <c r="LYL21" s="24"/>
      <c r="LYX21" s="24"/>
      <c r="LZJ21" s="24"/>
      <c r="LZV21" s="24"/>
      <c r="MAH21" s="24"/>
      <c r="MAT21" s="24"/>
      <c r="MBF21" s="24"/>
      <c r="MBR21" s="24"/>
      <c r="MCD21" s="24"/>
      <c r="MCP21" s="24"/>
      <c r="MDB21" s="24"/>
      <c r="MDN21" s="24"/>
      <c r="MDZ21" s="24"/>
      <c r="MEL21" s="24"/>
      <c r="MEX21" s="24"/>
      <c r="MFJ21" s="24"/>
      <c r="MFV21" s="24"/>
      <c r="MGH21" s="24"/>
      <c r="MGT21" s="24"/>
      <c r="MHF21" s="24"/>
      <c r="MHR21" s="24"/>
      <c r="MID21" s="24"/>
      <c r="MIP21" s="24"/>
      <c r="MJB21" s="24"/>
      <c r="MJN21" s="24"/>
      <c r="MJZ21" s="24"/>
      <c r="MKL21" s="24"/>
      <c r="MKX21" s="24"/>
      <c r="MLJ21" s="24"/>
      <c r="MLV21" s="24"/>
      <c r="MMH21" s="24"/>
      <c r="MMT21" s="24"/>
      <c r="MNF21" s="24"/>
      <c r="MNR21" s="24"/>
      <c r="MOD21" s="24"/>
      <c r="MOP21" s="24"/>
      <c r="MPB21" s="24"/>
      <c r="MPN21" s="24"/>
      <c r="MPZ21" s="24"/>
      <c r="MQL21" s="24"/>
      <c r="MQX21" s="24"/>
      <c r="MRJ21" s="24"/>
      <c r="MRV21" s="24"/>
      <c r="MSH21" s="24"/>
      <c r="MST21" s="24"/>
      <c r="MTF21" s="24"/>
      <c r="MTR21" s="24"/>
      <c r="MUD21" s="24"/>
      <c r="MUP21" s="24"/>
      <c r="MVB21" s="24"/>
      <c r="MVN21" s="24"/>
      <c r="MVZ21" s="24"/>
      <c r="MWL21" s="24"/>
      <c r="MWX21" s="24"/>
      <c r="MXJ21" s="24"/>
      <c r="MXV21" s="24"/>
      <c r="MYH21" s="24"/>
      <c r="MYT21" s="24"/>
      <c r="MZF21" s="24"/>
      <c r="MZR21" s="24"/>
      <c r="NAD21" s="24"/>
      <c r="NAP21" s="24"/>
      <c r="NBB21" s="24"/>
      <c r="NBN21" s="24"/>
      <c r="NBZ21" s="24"/>
      <c r="NCL21" s="24"/>
      <c r="NCX21" s="24"/>
      <c r="NDJ21" s="24"/>
      <c r="NDV21" s="24"/>
      <c r="NEH21" s="24"/>
      <c r="NET21" s="24"/>
      <c r="NFF21" s="24"/>
      <c r="NFR21" s="24"/>
      <c r="NGD21" s="24"/>
      <c r="NGP21" s="24"/>
      <c r="NHB21" s="24"/>
      <c r="NHN21" s="24"/>
      <c r="NHZ21" s="24"/>
      <c r="NIL21" s="24"/>
      <c r="NIX21" s="24"/>
      <c r="NJJ21" s="24"/>
      <c r="NJV21" s="24"/>
      <c r="NKH21" s="24"/>
      <c r="NKT21" s="24"/>
      <c r="NLF21" s="24"/>
      <c r="NLR21" s="24"/>
      <c r="NMD21" s="24"/>
      <c r="NMP21" s="24"/>
      <c r="NNB21" s="24"/>
      <c r="NNN21" s="24"/>
      <c r="NNZ21" s="24"/>
      <c r="NOL21" s="24"/>
      <c r="NOX21" s="24"/>
      <c r="NPJ21" s="24"/>
      <c r="NPV21" s="24"/>
      <c r="NQH21" s="24"/>
      <c r="NQT21" s="24"/>
      <c r="NRF21" s="24"/>
      <c r="NRR21" s="24"/>
      <c r="NSD21" s="24"/>
      <c r="NSP21" s="24"/>
      <c r="NTB21" s="24"/>
      <c r="NTN21" s="24"/>
      <c r="NTZ21" s="24"/>
      <c r="NUL21" s="24"/>
      <c r="NUX21" s="24"/>
      <c r="NVJ21" s="24"/>
      <c r="NVV21" s="24"/>
      <c r="NWH21" s="24"/>
      <c r="NWT21" s="24"/>
      <c r="NXF21" s="24"/>
      <c r="NXR21" s="24"/>
      <c r="NYD21" s="24"/>
      <c r="NYP21" s="24"/>
      <c r="NZB21" s="24"/>
      <c r="NZN21" s="24"/>
      <c r="NZZ21" s="24"/>
      <c r="OAL21" s="24"/>
      <c r="OAX21" s="24"/>
      <c r="OBJ21" s="24"/>
      <c r="OBV21" s="24"/>
      <c r="OCH21" s="24"/>
      <c r="OCT21" s="24"/>
      <c r="ODF21" s="24"/>
      <c r="ODR21" s="24"/>
      <c r="OED21" s="24"/>
      <c r="OEP21" s="24"/>
      <c r="OFB21" s="24"/>
      <c r="OFN21" s="24"/>
      <c r="OFZ21" s="24"/>
      <c r="OGL21" s="24"/>
      <c r="OGX21" s="24"/>
      <c r="OHJ21" s="24"/>
      <c r="OHV21" s="24"/>
      <c r="OIH21" s="24"/>
      <c r="OIT21" s="24"/>
      <c r="OJF21" s="24"/>
      <c r="OJR21" s="24"/>
      <c r="OKD21" s="24"/>
      <c r="OKP21" s="24"/>
      <c r="OLB21" s="24"/>
      <c r="OLN21" s="24"/>
      <c r="OLZ21" s="24"/>
      <c r="OML21" s="24"/>
      <c r="OMX21" s="24"/>
      <c r="ONJ21" s="24"/>
      <c r="ONV21" s="24"/>
      <c r="OOH21" s="24"/>
      <c r="OOT21" s="24"/>
      <c r="OPF21" s="24"/>
      <c r="OPR21" s="24"/>
      <c r="OQD21" s="24"/>
      <c r="OQP21" s="24"/>
      <c r="ORB21" s="24"/>
      <c r="ORN21" s="24"/>
      <c r="ORZ21" s="24"/>
      <c r="OSL21" s="24"/>
      <c r="OSX21" s="24"/>
      <c r="OTJ21" s="24"/>
      <c r="OTV21" s="24"/>
      <c r="OUH21" s="24"/>
      <c r="OUT21" s="24"/>
      <c r="OVF21" s="24"/>
      <c r="OVR21" s="24"/>
      <c r="OWD21" s="24"/>
      <c r="OWP21" s="24"/>
      <c r="OXB21" s="24"/>
      <c r="OXN21" s="24"/>
      <c r="OXZ21" s="24"/>
      <c r="OYL21" s="24"/>
      <c r="OYX21" s="24"/>
      <c r="OZJ21" s="24"/>
      <c r="OZV21" s="24"/>
      <c r="PAH21" s="24"/>
      <c r="PAT21" s="24"/>
      <c r="PBF21" s="24"/>
      <c r="PBR21" s="24"/>
      <c r="PCD21" s="24"/>
      <c r="PCP21" s="24"/>
      <c r="PDB21" s="24"/>
      <c r="PDN21" s="24"/>
      <c r="PDZ21" s="24"/>
      <c r="PEL21" s="24"/>
      <c r="PEX21" s="24"/>
      <c r="PFJ21" s="24"/>
      <c r="PFV21" s="24"/>
      <c r="PGH21" s="24"/>
      <c r="PGT21" s="24"/>
      <c r="PHF21" s="24"/>
      <c r="PHR21" s="24"/>
      <c r="PID21" s="24"/>
      <c r="PIP21" s="24"/>
      <c r="PJB21" s="24"/>
      <c r="PJN21" s="24"/>
      <c r="PJZ21" s="24"/>
      <c r="PKL21" s="24"/>
      <c r="PKX21" s="24"/>
      <c r="PLJ21" s="24"/>
      <c r="PLV21" s="24"/>
      <c r="PMH21" s="24"/>
      <c r="PMT21" s="24"/>
      <c r="PNF21" s="24"/>
      <c r="PNR21" s="24"/>
      <c r="POD21" s="24"/>
      <c r="POP21" s="24"/>
      <c r="PPB21" s="24"/>
      <c r="PPN21" s="24"/>
      <c r="PPZ21" s="24"/>
      <c r="PQL21" s="24"/>
      <c r="PQX21" s="24"/>
      <c r="PRJ21" s="24"/>
      <c r="PRV21" s="24"/>
      <c r="PSH21" s="24"/>
      <c r="PST21" s="24"/>
      <c r="PTF21" s="24"/>
      <c r="PTR21" s="24"/>
      <c r="PUD21" s="24"/>
      <c r="PUP21" s="24"/>
      <c r="PVB21" s="24"/>
      <c r="PVN21" s="24"/>
      <c r="PVZ21" s="24"/>
      <c r="PWL21" s="24"/>
      <c r="PWX21" s="24"/>
      <c r="PXJ21" s="24"/>
      <c r="PXV21" s="24"/>
      <c r="PYH21" s="24"/>
      <c r="PYT21" s="24"/>
      <c r="PZF21" s="24"/>
      <c r="PZR21" s="24"/>
      <c r="QAD21" s="24"/>
      <c r="QAP21" s="24"/>
      <c r="QBB21" s="24"/>
      <c r="QBN21" s="24"/>
      <c r="QBZ21" s="24"/>
      <c r="QCL21" s="24"/>
      <c r="QCX21" s="24"/>
      <c r="QDJ21" s="24"/>
      <c r="QDV21" s="24"/>
      <c r="QEH21" s="24"/>
      <c r="QET21" s="24"/>
      <c r="QFF21" s="24"/>
      <c r="QFR21" s="24"/>
      <c r="QGD21" s="24"/>
      <c r="QGP21" s="24"/>
      <c r="QHB21" s="24"/>
      <c r="QHN21" s="24"/>
      <c r="QHZ21" s="24"/>
      <c r="QIL21" s="24"/>
      <c r="QIX21" s="24"/>
      <c r="QJJ21" s="24"/>
      <c r="QJV21" s="24"/>
      <c r="QKH21" s="24"/>
      <c r="QKT21" s="24"/>
      <c r="QLF21" s="24"/>
      <c r="QLR21" s="24"/>
      <c r="QMD21" s="24"/>
      <c r="QMP21" s="24"/>
      <c r="QNB21" s="24"/>
      <c r="QNN21" s="24"/>
      <c r="QNZ21" s="24"/>
      <c r="QOL21" s="24"/>
      <c r="QOX21" s="24"/>
      <c r="QPJ21" s="24"/>
      <c r="QPV21" s="24"/>
      <c r="QQH21" s="24"/>
      <c r="QQT21" s="24"/>
      <c r="QRF21" s="24"/>
      <c r="QRR21" s="24"/>
      <c r="QSD21" s="24"/>
      <c r="QSP21" s="24"/>
      <c r="QTB21" s="24"/>
      <c r="QTN21" s="24"/>
      <c r="QTZ21" s="24"/>
      <c r="QUL21" s="24"/>
      <c r="QUX21" s="24"/>
      <c r="QVJ21" s="24"/>
      <c r="QVV21" s="24"/>
      <c r="QWH21" s="24"/>
      <c r="QWT21" s="24"/>
      <c r="QXF21" s="24"/>
      <c r="QXR21" s="24"/>
      <c r="QYD21" s="24"/>
      <c r="QYP21" s="24"/>
      <c r="QZB21" s="24"/>
      <c r="QZN21" s="24"/>
      <c r="QZZ21" s="24"/>
      <c r="RAL21" s="24"/>
      <c r="RAX21" s="24"/>
      <c r="RBJ21" s="24"/>
      <c r="RBV21" s="24"/>
      <c r="RCH21" s="24"/>
      <c r="RCT21" s="24"/>
      <c r="RDF21" s="24"/>
      <c r="RDR21" s="24"/>
      <c r="RED21" s="24"/>
      <c r="REP21" s="24"/>
      <c r="RFB21" s="24"/>
      <c r="RFN21" s="24"/>
      <c r="RFZ21" s="24"/>
      <c r="RGL21" s="24"/>
      <c r="RGX21" s="24"/>
      <c r="RHJ21" s="24"/>
      <c r="RHV21" s="24"/>
      <c r="RIH21" s="24"/>
      <c r="RIT21" s="24"/>
      <c r="RJF21" s="24"/>
      <c r="RJR21" s="24"/>
      <c r="RKD21" s="24"/>
      <c r="RKP21" s="24"/>
      <c r="RLB21" s="24"/>
      <c r="RLN21" s="24"/>
      <c r="RLZ21" s="24"/>
      <c r="RML21" s="24"/>
      <c r="RMX21" s="24"/>
      <c r="RNJ21" s="24"/>
      <c r="RNV21" s="24"/>
      <c r="ROH21" s="24"/>
      <c r="ROT21" s="24"/>
      <c r="RPF21" s="24"/>
      <c r="RPR21" s="24"/>
      <c r="RQD21" s="24"/>
      <c r="RQP21" s="24"/>
      <c r="RRB21" s="24"/>
      <c r="RRN21" s="24"/>
      <c r="RRZ21" s="24"/>
      <c r="RSL21" s="24"/>
      <c r="RSX21" s="24"/>
      <c r="RTJ21" s="24"/>
      <c r="RTV21" s="24"/>
      <c r="RUH21" s="24"/>
      <c r="RUT21" s="24"/>
      <c r="RVF21" s="24"/>
      <c r="RVR21" s="24"/>
      <c r="RWD21" s="24"/>
      <c r="RWP21" s="24"/>
      <c r="RXB21" s="24"/>
      <c r="RXN21" s="24"/>
      <c r="RXZ21" s="24"/>
      <c r="RYL21" s="24"/>
      <c r="RYX21" s="24"/>
      <c r="RZJ21" s="24"/>
      <c r="RZV21" s="24"/>
      <c r="SAH21" s="24"/>
      <c r="SAT21" s="24"/>
      <c r="SBF21" s="24"/>
      <c r="SBR21" s="24"/>
      <c r="SCD21" s="24"/>
      <c r="SCP21" s="24"/>
      <c r="SDB21" s="24"/>
      <c r="SDN21" s="24"/>
      <c r="SDZ21" s="24"/>
      <c r="SEL21" s="24"/>
      <c r="SEX21" s="24"/>
      <c r="SFJ21" s="24"/>
      <c r="SFV21" s="24"/>
      <c r="SGH21" s="24"/>
      <c r="SGT21" s="24"/>
      <c r="SHF21" s="24"/>
      <c r="SHR21" s="24"/>
      <c r="SID21" s="24"/>
      <c r="SIP21" s="24"/>
      <c r="SJB21" s="24"/>
      <c r="SJN21" s="24"/>
      <c r="SJZ21" s="24"/>
      <c r="SKL21" s="24"/>
      <c r="SKX21" s="24"/>
      <c r="SLJ21" s="24"/>
      <c r="SLV21" s="24"/>
      <c r="SMH21" s="24"/>
      <c r="SMT21" s="24"/>
      <c r="SNF21" s="24"/>
      <c r="SNR21" s="24"/>
      <c r="SOD21" s="24"/>
      <c r="SOP21" s="24"/>
      <c r="SPB21" s="24"/>
      <c r="SPN21" s="24"/>
      <c r="SPZ21" s="24"/>
      <c r="SQL21" s="24"/>
      <c r="SQX21" s="24"/>
      <c r="SRJ21" s="24"/>
      <c r="SRV21" s="24"/>
      <c r="SSH21" s="24"/>
      <c r="SST21" s="24"/>
      <c r="STF21" s="24"/>
      <c r="STR21" s="24"/>
      <c r="SUD21" s="24"/>
      <c r="SUP21" s="24"/>
      <c r="SVB21" s="24"/>
      <c r="SVN21" s="24"/>
      <c r="SVZ21" s="24"/>
      <c r="SWL21" s="24"/>
      <c r="SWX21" s="24"/>
      <c r="SXJ21" s="24"/>
      <c r="SXV21" s="24"/>
      <c r="SYH21" s="24"/>
      <c r="SYT21" s="24"/>
      <c r="SZF21" s="24"/>
      <c r="SZR21" s="24"/>
      <c r="TAD21" s="24"/>
      <c r="TAP21" s="24"/>
      <c r="TBB21" s="24"/>
      <c r="TBN21" s="24"/>
      <c r="TBZ21" s="24"/>
      <c r="TCL21" s="24"/>
      <c r="TCX21" s="24"/>
      <c r="TDJ21" s="24"/>
      <c r="TDV21" s="24"/>
      <c r="TEH21" s="24"/>
      <c r="TET21" s="24"/>
      <c r="TFF21" s="24"/>
      <c r="TFR21" s="24"/>
      <c r="TGD21" s="24"/>
      <c r="TGP21" s="24"/>
      <c r="THB21" s="24"/>
      <c r="THN21" s="24"/>
      <c r="THZ21" s="24"/>
      <c r="TIL21" s="24"/>
      <c r="TIX21" s="24"/>
      <c r="TJJ21" s="24"/>
      <c r="TJV21" s="24"/>
      <c r="TKH21" s="24"/>
      <c r="TKT21" s="24"/>
      <c r="TLF21" s="24"/>
      <c r="TLR21" s="24"/>
      <c r="TMD21" s="24"/>
      <c r="TMP21" s="24"/>
      <c r="TNB21" s="24"/>
      <c r="TNN21" s="24"/>
      <c r="TNZ21" s="24"/>
      <c r="TOL21" s="24"/>
      <c r="TOX21" s="24"/>
      <c r="TPJ21" s="24"/>
      <c r="TPV21" s="24"/>
      <c r="TQH21" s="24"/>
      <c r="TQT21" s="24"/>
      <c r="TRF21" s="24"/>
      <c r="TRR21" s="24"/>
      <c r="TSD21" s="24"/>
      <c r="TSP21" s="24"/>
      <c r="TTB21" s="24"/>
      <c r="TTN21" s="24"/>
      <c r="TTZ21" s="24"/>
      <c r="TUL21" s="24"/>
      <c r="TUX21" s="24"/>
      <c r="TVJ21" s="24"/>
      <c r="TVV21" s="24"/>
      <c r="TWH21" s="24"/>
      <c r="TWT21" s="24"/>
      <c r="TXF21" s="24"/>
      <c r="TXR21" s="24"/>
      <c r="TYD21" s="24"/>
      <c r="TYP21" s="24"/>
      <c r="TZB21" s="24"/>
      <c r="TZN21" s="24"/>
      <c r="TZZ21" s="24"/>
      <c r="UAL21" s="24"/>
      <c r="UAX21" s="24"/>
      <c r="UBJ21" s="24"/>
      <c r="UBV21" s="24"/>
      <c r="UCH21" s="24"/>
      <c r="UCT21" s="24"/>
      <c r="UDF21" s="24"/>
      <c r="UDR21" s="24"/>
      <c r="UED21" s="24"/>
      <c r="UEP21" s="24"/>
      <c r="UFB21" s="24"/>
      <c r="UFN21" s="24"/>
      <c r="UFZ21" s="24"/>
      <c r="UGL21" s="24"/>
      <c r="UGX21" s="24"/>
      <c r="UHJ21" s="24"/>
      <c r="UHV21" s="24"/>
      <c r="UIH21" s="24"/>
      <c r="UIT21" s="24"/>
      <c r="UJF21" s="24"/>
      <c r="UJR21" s="24"/>
      <c r="UKD21" s="24"/>
      <c r="UKP21" s="24"/>
      <c r="ULB21" s="24"/>
      <c r="ULN21" s="24"/>
      <c r="ULZ21" s="24"/>
      <c r="UML21" s="24"/>
      <c r="UMX21" s="24"/>
      <c r="UNJ21" s="24"/>
      <c r="UNV21" s="24"/>
      <c r="UOH21" s="24"/>
      <c r="UOT21" s="24"/>
      <c r="UPF21" s="24"/>
      <c r="UPR21" s="24"/>
      <c r="UQD21" s="24"/>
      <c r="UQP21" s="24"/>
      <c r="URB21" s="24"/>
      <c r="URN21" s="24"/>
      <c r="URZ21" s="24"/>
      <c r="USL21" s="24"/>
      <c r="USX21" s="24"/>
      <c r="UTJ21" s="24"/>
      <c r="UTV21" s="24"/>
      <c r="UUH21" s="24"/>
      <c r="UUT21" s="24"/>
      <c r="UVF21" s="24"/>
      <c r="UVR21" s="24"/>
      <c r="UWD21" s="24"/>
      <c r="UWP21" s="24"/>
      <c r="UXB21" s="24"/>
      <c r="UXN21" s="24"/>
      <c r="UXZ21" s="24"/>
      <c r="UYL21" s="24"/>
      <c r="UYX21" s="24"/>
      <c r="UZJ21" s="24"/>
      <c r="UZV21" s="24"/>
      <c r="VAH21" s="24"/>
      <c r="VAT21" s="24"/>
      <c r="VBF21" s="24"/>
      <c r="VBR21" s="24"/>
      <c r="VCD21" s="24"/>
      <c r="VCP21" s="24"/>
      <c r="VDB21" s="24"/>
      <c r="VDN21" s="24"/>
      <c r="VDZ21" s="24"/>
      <c r="VEL21" s="24"/>
      <c r="VEX21" s="24"/>
      <c r="VFJ21" s="24"/>
      <c r="VFV21" s="24"/>
      <c r="VGH21" s="24"/>
      <c r="VGT21" s="24"/>
      <c r="VHF21" s="24"/>
      <c r="VHR21" s="24"/>
      <c r="VID21" s="24"/>
      <c r="VIP21" s="24"/>
      <c r="VJB21" s="24"/>
      <c r="VJN21" s="24"/>
      <c r="VJZ21" s="24"/>
      <c r="VKL21" s="24"/>
      <c r="VKX21" s="24"/>
      <c r="VLJ21" s="24"/>
      <c r="VLV21" s="24"/>
      <c r="VMH21" s="24"/>
      <c r="VMT21" s="24"/>
      <c r="VNF21" s="24"/>
      <c r="VNR21" s="24"/>
      <c r="VOD21" s="24"/>
      <c r="VOP21" s="24"/>
      <c r="VPB21" s="24"/>
      <c r="VPN21" s="24"/>
      <c r="VPZ21" s="24"/>
      <c r="VQL21" s="24"/>
      <c r="VQX21" s="24"/>
      <c r="VRJ21" s="24"/>
      <c r="VRV21" s="24"/>
      <c r="VSH21" s="24"/>
      <c r="VST21" s="24"/>
      <c r="VTF21" s="24"/>
      <c r="VTR21" s="24"/>
      <c r="VUD21" s="24"/>
      <c r="VUP21" s="24"/>
      <c r="VVB21" s="24"/>
      <c r="VVN21" s="24"/>
      <c r="VVZ21" s="24"/>
      <c r="VWL21" s="24"/>
      <c r="VWX21" s="24"/>
      <c r="VXJ21" s="24"/>
      <c r="VXV21" s="24"/>
      <c r="VYH21" s="24"/>
      <c r="VYT21" s="24"/>
      <c r="VZF21" s="24"/>
      <c r="VZR21" s="24"/>
      <c r="WAD21" s="24"/>
      <c r="WAP21" s="24"/>
      <c r="WBB21" s="24"/>
      <c r="WBN21" s="24"/>
      <c r="WBZ21" s="24"/>
      <c r="WCL21" s="24"/>
      <c r="WCX21" s="24"/>
      <c r="WDJ21" s="24"/>
      <c r="WDV21" s="24"/>
      <c r="WEH21" s="24"/>
      <c r="WET21" s="24"/>
      <c r="WFF21" s="24"/>
      <c r="WFR21" s="24"/>
      <c r="WGD21" s="24"/>
      <c r="WGP21" s="24"/>
      <c r="WHB21" s="24"/>
      <c r="WHN21" s="24"/>
      <c r="WHZ21" s="24"/>
      <c r="WIL21" s="24"/>
      <c r="WIX21" s="24"/>
      <c r="WJJ21" s="24"/>
      <c r="WJV21" s="24"/>
      <c r="WKH21" s="24"/>
      <c r="WKT21" s="24"/>
      <c r="WLF21" s="24"/>
      <c r="WLR21" s="24"/>
      <c r="WMD21" s="24"/>
      <c r="WMP21" s="24"/>
      <c r="WNB21" s="24"/>
      <c r="WNN21" s="24"/>
      <c r="WNZ21" s="24"/>
      <c r="WOL21" s="24"/>
      <c r="WOX21" s="24"/>
      <c r="WPJ21" s="24"/>
      <c r="WPV21" s="24"/>
      <c r="WQH21" s="24"/>
      <c r="WQT21" s="24"/>
      <c r="WRF21" s="24"/>
      <c r="WRR21" s="24"/>
      <c r="WSD21" s="24"/>
      <c r="WSP21" s="24"/>
      <c r="WTB21" s="24"/>
      <c r="WTN21" s="24"/>
      <c r="WTZ21" s="24"/>
      <c r="WUL21" s="24"/>
      <c r="WUX21" s="24"/>
      <c r="WVJ21" s="24"/>
      <c r="WVV21" s="24"/>
      <c r="WWH21" s="24"/>
      <c r="WWT21" s="24"/>
      <c r="WXF21" s="24"/>
      <c r="WXR21" s="24"/>
      <c r="WYD21" s="24"/>
      <c r="WYP21" s="24"/>
      <c r="WZB21" s="24"/>
      <c r="WZN21" s="24"/>
      <c r="WZZ21" s="24"/>
      <c r="XAL21" s="24"/>
      <c r="XAX21" s="24"/>
      <c r="XBJ21" s="24"/>
      <c r="XBV21" s="24"/>
      <c r="XCH21" s="24"/>
      <c r="XCT21" s="24"/>
      <c r="XDF21" s="24"/>
      <c r="XDR21" s="24"/>
      <c r="XED21" s="24"/>
      <c r="XEP21" s="24"/>
    </row>
    <row r="22" spans="1:1022 1034:2042 2054:3062 3074:4094 4106:5114 5126:6134 6146:7166 7178:8186 8198:9206 9218:10238 10250:11258 11270:12278 12290:13310 13322:14330 14342:15350 15362:16370" x14ac:dyDescent="0.3">
      <c r="A22" s="26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</row>
    <row r="23" spans="1:1022 1034:2042 2054:3062 3074:4094 4106:5114 5126:6134 6146:7166 7178:8186 8198:9206 9218:10238 10250:11258 11270:12278 12290:13310 13322:14330 14342:15350 15362:16370" x14ac:dyDescent="0.3">
      <c r="A23" s="26"/>
      <c r="P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</row>
    <row r="24" spans="1:1022 1034:2042 2054:3062 3074:4094 4106:5114 5126:6134 6146:7166 7178:8186 8198:9206 9218:10238 10250:11258 11270:12278 12290:13310 13322:14330 14342:15350 15362:16370" s="3" customFormat="1" ht="15.6" x14ac:dyDescent="0.3">
      <c r="A24" s="64" t="s">
        <v>8</v>
      </c>
      <c r="P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</row>
    <row r="25" spans="1:1022 1034:2042 2054:3062 3074:4094 4106:5114 5126:6134 6146:7166 7178:8186 8198:9206 9218:10238 10250:11258 11270:12278 12290:13310 13322:14330 14342:15350 15362:16370" s="5" customFormat="1" ht="13.8" x14ac:dyDescent="0.3">
      <c r="A25" s="65" t="s">
        <v>1</v>
      </c>
      <c r="B25" s="58">
        <v>55954</v>
      </c>
      <c r="C25" s="58">
        <v>62987</v>
      </c>
      <c r="D25" s="58">
        <v>57079</v>
      </c>
      <c r="E25" s="58">
        <v>64464</v>
      </c>
      <c r="F25" s="58">
        <v>57477</v>
      </c>
      <c r="G25" s="58">
        <v>58114</v>
      </c>
      <c r="H25" s="58">
        <v>57825</v>
      </c>
      <c r="I25" s="58">
        <v>67862</v>
      </c>
      <c r="J25" s="58">
        <v>59604.044612895916</v>
      </c>
      <c r="K25" s="58">
        <v>52185.591850336044</v>
      </c>
      <c r="L25" s="58">
        <v>57511.445114256676</v>
      </c>
      <c r="M25" s="58">
        <v>57351.691081266697</v>
      </c>
      <c r="N25" s="58">
        <v>64297.6916775352</v>
      </c>
      <c r="O25" s="58">
        <v>59282.05518421279</v>
      </c>
      <c r="P25" s="46"/>
      <c r="Q25" s="58">
        <v>240485</v>
      </c>
      <c r="R25" s="58">
        <v>241137</v>
      </c>
      <c r="S25" s="58">
        <v>226652.77265875504</v>
      </c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38"/>
      <c r="HD25" s="38"/>
      <c r="HE25" s="38"/>
      <c r="HF25" s="38"/>
      <c r="HG25" s="38"/>
      <c r="HH25" s="38"/>
      <c r="HI25" s="38"/>
      <c r="HJ25" s="38"/>
      <c r="HK25" s="38"/>
      <c r="HL25" s="38"/>
      <c r="HM25" s="38"/>
      <c r="HN25" s="38"/>
      <c r="HO25" s="38"/>
      <c r="HP25" s="38"/>
      <c r="HQ25" s="38"/>
      <c r="HR25" s="38"/>
      <c r="HS25" s="38"/>
      <c r="HT25" s="38"/>
      <c r="HU25" s="38"/>
    </row>
    <row r="26" spans="1:1022 1034:2042 2054:3062 3074:4094 4106:5114 5126:6134 6146:7166 7178:8186 8198:9206 9218:10238 10250:11258 11270:12278 12290:13310 13322:14330 14342:15350 15362:16370" s="5" customFormat="1" ht="13.8" x14ac:dyDescent="0.3">
      <c r="A26" s="65" t="s">
        <v>2</v>
      </c>
      <c r="B26" s="58">
        <v>25340</v>
      </c>
      <c r="C26" s="58">
        <v>32605</v>
      </c>
      <c r="D26" s="58">
        <v>27788</v>
      </c>
      <c r="E26" s="58">
        <v>43549</v>
      </c>
      <c r="F26" s="58">
        <v>53069</v>
      </c>
      <c r="G26" s="58">
        <v>62918</v>
      </c>
      <c r="H26" s="58">
        <v>59731</v>
      </c>
      <c r="I26" s="58">
        <v>65882</v>
      </c>
      <c r="J26" s="58">
        <v>55450.108542939532</v>
      </c>
      <c r="K26" s="58">
        <v>56056.912844142571</v>
      </c>
      <c r="L26" s="58">
        <v>54140.034019111263</v>
      </c>
      <c r="M26" s="58">
        <v>66405.338225277752</v>
      </c>
      <c r="N26" s="58">
        <v>56227.797737334775</v>
      </c>
      <c r="O26" s="58">
        <v>71144.771135455376</v>
      </c>
      <c r="P26" s="46"/>
      <c r="Q26" s="58">
        <v>129283</v>
      </c>
      <c r="R26" s="58">
        <v>241614</v>
      </c>
      <c r="S26" s="58">
        <v>232052.39363147091</v>
      </c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38"/>
      <c r="HD26" s="38"/>
      <c r="HE26" s="38"/>
      <c r="HF26" s="38"/>
      <c r="HG26" s="38"/>
      <c r="HH26" s="38"/>
      <c r="HI26" s="38"/>
      <c r="HJ26" s="38"/>
      <c r="HK26" s="38"/>
      <c r="HL26" s="38"/>
      <c r="HM26" s="38"/>
      <c r="HN26" s="38"/>
      <c r="HO26" s="38"/>
      <c r="HP26" s="38"/>
      <c r="HQ26" s="38"/>
      <c r="HR26" s="38"/>
      <c r="HS26" s="38"/>
      <c r="HT26" s="38"/>
      <c r="HU26" s="38"/>
    </row>
    <row r="27" spans="1:1022 1034:2042 2054:3062 3074:4094 4106:5114 5126:6134 6146:7166 7178:8186 8198:9206 9218:10238 10250:11258 11270:12278 12290:13310 13322:14330 14342:15350 15362:16370" s="5" customFormat="1" ht="13.8" x14ac:dyDescent="0.3">
      <c r="A27" s="65" t="s">
        <v>3</v>
      </c>
      <c r="B27" s="58">
        <v>30594</v>
      </c>
      <c r="C27" s="58">
        <v>24525</v>
      </c>
      <c r="D27" s="58">
        <v>27312</v>
      </c>
      <c r="E27" s="58">
        <v>45396</v>
      </c>
      <c r="F27" s="58">
        <v>25482</v>
      </c>
      <c r="G27" s="58">
        <v>30670</v>
      </c>
      <c r="H27" s="58">
        <v>31279</v>
      </c>
      <c r="I27" s="58">
        <v>52161</v>
      </c>
      <c r="J27" s="58">
        <v>42654.044440407684</v>
      </c>
      <c r="K27" s="58">
        <v>33623.295049598222</v>
      </c>
      <c r="L27" s="58">
        <v>32690.517204704327</v>
      </c>
      <c r="M27" s="58">
        <v>44501.126387028336</v>
      </c>
      <c r="N27" s="58">
        <v>40132.718729790351</v>
      </c>
      <c r="O27" s="58">
        <v>52749.020290290908</v>
      </c>
      <c r="P27" s="46"/>
      <c r="Q27" s="58">
        <v>127826</v>
      </c>
      <c r="R27" s="58">
        <v>139421</v>
      </c>
      <c r="S27" s="58">
        <v>153468.98308173864</v>
      </c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38"/>
      <c r="HD27" s="38"/>
      <c r="HE27" s="38"/>
      <c r="HF27" s="38"/>
      <c r="HG27" s="38"/>
      <c r="HH27" s="38"/>
      <c r="HI27" s="38"/>
      <c r="HJ27" s="38"/>
      <c r="HK27" s="38"/>
      <c r="HL27" s="38"/>
      <c r="HM27" s="38"/>
      <c r="HN27" s="38"/>
      <c r="HO27" s="38"/>
      <c r="HP27" s="38"/>
      <c r="HQ27" s="38"/>
      <c r="HR27" s="38"/>
      <c r="HS27" s="38"/>
      <c r="HT27" s="38"/>
      <c r="HU27" s="38"/>
    </row>
    <row r="28" spans="1:1022 1034:2042 2054:3062 3074:4094 4106:5114 5126:6134 6146:7166 7178:8186 8198:9206 9218:10238 10250:11258 11270:12278 12290:13310 13322:14330 14342:15350 15362:16370" s="5" customFormat="1" ht="13.8" x14ac:dyDescent="0.3">
      <c r="A28" s="65" t="s">
        <v>5</v>
      </c>
      <c r="B28" s="58">
        <v>0</v>
      </c>
      <c r="C28" s="58">
        <v>0</v>
      </c>
      <c r="D28" s="58">
        <v>0</v>
      </c>
      <c r="E28" s="58">
        <v>0</v>
      </c>
      <c r="F28" s="58">
        <v>0</v>
      </c>
      <c r="G28" s="58">
        <v>0</v>
      </c>
      <c r="H28" s="58">
        <v>34233</v>
      </c>
      <c r="I28" s="58">
        <v>31459</v>
      </c>
      <c r="J28" s="58">
        <v>16552.529649342494</v>
      </c>
      <c r="K28" s="58">
        <v>18359.490519042003</v>
      </c>
      <c r="L28" s="58">
        <v>49506.639018203998</v>
      </c>
      <c r="M28" s="58">
        <v>55284.235790213999</v>
      </c>
      <c r="N28" s="58">
        <v>50368.62482509901</v>
      </c>
      <c r="O28" s="58">
        <v>36590.097351485158</v>
      </c>
      <c r="P28" s="46"/>
      <c r="Q28" s="58">
        <v>0</v>
      </c>
      <c r="R28" s="58">
        <v>65692</v>
      </c>
      <c r="S28" s="58">
        <v>139702.89497680258</v>
      </c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38"/>
      <c r="HD28" s="38"/>
      <c r="HE28" s="38"/>
      <c r="HF28" s="38"/>
      <c r="HG28" s="38"/>
      <c r="HH28" s="38"/>
      <c r="HI28" s="38"/>
      <c r="HJ28" s="38"/>
      <c r="HK28" s="38"/>
      <c r="HL28" s="38"/>
      <c r="HM28" s="38"/>
      <c r="HN28" s="38"/>
      <c r="HO28" s="38"/>
      <c r="HP28" s="38"/>
      <c r="HQ28" s="38"/>
      <c r="HR28" s="38"/>
      <c r="HS28" s="38"/>
      <c r="HT28" s="38"/>
      <c r="HU28" s="38"/>
    </row>
    <row r="29" spans="1:1022 1034:2042 2054:3062 3074:4094 4106:5114 5126:6134 6146:7166 7178:8186 8198:9206 9218:10238 10250:11258 11270:12278 12290:13310 13322:14330 14342:15350 15362:16370" s="5" customFormat="1" ht="13.8" x14ac:dyDescent="0.3">
      <c r="A29" s="65" t="s">
        <v>0</v>
      </c>
      <c r="B29" s="58">
        <v>7201</v>
      </c>
      <c r="C29" s="58">
        <v>5241</v>
      </c>
      <c r="D29" s="58">
        <v>5400</v>
      </c>
      <c r="E29" s="58">
        <v>9308</v>
      </c>
      <c r="F29" s="58">
        <v>9150</v>
      </c>
      <c r="G29" s="58">
        <v>8311</v>
      </c>
      <c r="H29" s="58">
        <v>7319</v>
      </c>
      <c r="I29" s="58">
        <v>8819</v>
      </c>
      <c r="J29" s="58">
        <v>12313.68439453996</v>
      </c>
      <c r="K29" s="58">
        <v>8974.6086899219681</v>
      </c>
      <c r="L29" s="58">
        <v>13898.90123342691</v>
      </c>
      <c r="M29" s="58">
        <v>12816.32421058714</v>
      </c>
      <c r="N29" s="58">
        <v>16800.011228348958</v>
      </c>
      <c r="O29" s="58">
        <v>19994.234985375573</v>
      </c>
      <c r="P29" s="46"/>
      <c r="Q29" s="58">
        <v>27150</v>
      </c>
      <c r="R29" s="58">
        <v>33601</v>
      </c>
      <c r="S29" s="58">
        <v>47997.550569697916</v>
      </c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</row>
    <row r="30" spans="1:1022 1034:2042 2054:3062 3074:4094 4106:5114 5126:6134 6146:7166 7178:8186 8198:9206 9218:10238 10250:11258 11270:12278 12290:13310 13322:14330 14342:15350 15362:16370" s="5" customFormat="1" ht="13.8" x14ac:dyDescent="0.3">
      <c r="A30" s="65" t="s">
        <v>10</v>
      </c>
      <c r="B30" s="58">
        <v>-34331</v>
      </c>
      <c r="C30" s="58">
        <v>-27471</v>
      </c>
      <c r="D30" s="58">
        <v>-28820</v>
      </c>
      <c r="E30" s="58">
        <v>-43237</v>
      </c>
      <c r="F30" s="58">
        <v>-36023</v>
      </c>
      <c r="G30" s="58">
        <v>-40941</v>
      </c>
      <c r="H30" s="58">
        <v>-37977</v>
      </c>
      <c r="I30" s="58">
        <v>-50170</v>
      </c>
      <c r="J30" s="58">
        <v>-44167.957145806111</v>
      </c>
      <c r="K30" s="58">
        <v>-40191.31466733577</v>
      </c>
      <c r="L30" s="58">
        <v>-41792.755916104776</v>
      </c>
      <c r="M30" s="58">
        <v>-48508.779942484209</v>
      </c>
      <c r="N30" s="58">
        <v>-47169.9139939089</v>
      </c>
      <c r="O30" s="58">
        <v>-48365.124513577517</v>
      </c>
      <c r="P30" s="46"/>
      <c r="Q30" s="58">
        <v>-133902</v>
      </c>
      <c r="R30" s="58">
        <v>-164806</v>
      </c>
      <c r="S30" s="58">
        <v>-174653.48170173093</v>
      </c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</row>
    <row r="31" spans="1:1022 1034:2042 2054:3062 3074:4094 4106:5114 5126:6134 6146:7166 7178:8186 8198:9206 9218:10238 10250:11258 11270:12278 12290:13310 13322:14330 14342:15350 15362:16370" s="25" customFormat="1" ht="13.8" x14ac:dyDescent="0.3">
      <c r="A31" s="63" t="s">
        <v>6</v>
      </c>
      <c r="B31" s="62">
        <v>84758</v>
      </c>
      <c r="C31" s="62">
        <v>97887</v>
      </c>
      <c r="D31" s="62">
        <v>88759</v>
      </c>
      <c r="E31" s="62">
        <v>119481</v>
      </c>
      <c r="F31" s="62">
        <v>109155</v>
      </c>
      <c r="G31" s="62">
        <v>119071</v>
      </c>
      <c r="H31" s="62">
        <v>152411</v>
      </c>
      <c r="I31" s="62">
        <v>176011</v>
      </c>
      <c r="J31" s="62">
        <v>142406.45449431945</v>
      </c>
      <c r="K31" s="62">
        <v>129009.58428570506</v>
      </c>
      <c r="L31" s="62">
        <v>165954.7806735984</v>
      </c>
      <c r="M31" s="62">
        <v>187849.93575188972</v>
      </c>
      <c r="N31" s="62">
        <v>180656.93020419939</v>
      </c>
      <c r="O31" s="62">
        <f>PnL!O12</f>
        <v>191395.05443324245</v>
      </c>
      <c r="P31" s="46"/>
      <c r="Q31" s="62">
        <v>390842</v>
      </c>
      <c r="R31" s="62">
        <v>556659</v>
      </c>
      <c r="S31" s="62">
        <v>625221.11321673426</v>
      </c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40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40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40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40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40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40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40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40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40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40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40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40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40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40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40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24"/>
      <c r="IH31" s="24"/>
      <c r="IT31" s="24"/>
      <c r="JF31" s="24"/>
      <c r="JR31" s="24"/>
      <c r="KD31" s="24"/>
      <c r="KP31" s="24"/>
      <c r="LB31" s="24"/>
      <c r="LN31" s="24"/>
      <c r="LZ31" s="24"/>
      <c r="ML31" s="24"/>
      <c r="MX31" s="24"/>
      <c r="NJ31" s="24"/>
      <c r="NV31" s="24"/>
      <c r="OH31" s="24"/>
      <c r="OT31" s="24"/>
      <c r="PF31" s="24"/>
      <c r="PR31" s="24"/>
      <c r="QD31" s="24"/>
      <c r="QP31" s="24"/>
      <c r="RB31" s="24"/>
      <c r="RN31" s="24"/>
      <c r="RZ31" s="24"/>
      <c r="SL31" s="24"/>
      <c r="SX31" s="24"/>
      <c r="TJ31" s="24"/>
      <c r="TV31" s="24"/>
      <c r="UH31" s="24"/>
      <c r="UT31" s="24"/>
      <c r="VF31" s="24"/>
      <c r="VR31" s="24"/>
      <c r="WD31" s="24"/>
      <c r="WP31" s="24"/>
      <c r="XB31" s="24"/>
      <c r="XN31" s="24"/>
      <c r="XZ31" s="24"/>
      <c r="YL31" s="24"/>
      <c r="YX31" s="24"/>
      <c r="ZJ31" s="24"/>
      <c r="ZV31" s="24"/>
      <c r="AAH31" s="24"/>
      <c r="AAT31" s="24"/>
      <c r="ABF31" s="24"/>
      <c r="ABR31" s="24"/>
      <c r="ACD31" s="24"/>
      <c r="ACP31" s="24"/>
      <c r="ADB31" s="24"/>
      <c r="ADN31" s="24"/>
      <c r="ADZ31" s="24"/>
      <c r="AEL31" s="24"/>
      <c r="AEX31" s="24"/>
      <c r="AFJ31" s="24"/>
      <c r="AFV31" s="24"/>
      <c r="AGH31" s="24"/>
      <c r="AGT31" s="24"/>
      <c r="AHF31" s="24"/>
      <c r="AHR31" s="24"/>
      <c r="AID31" s="24"/>
      <c r="AIP31" s="24"/>
      <c r="AJB31" s="24"/>
      <c r="AJN31" s="24"/>
      <c r="AJZ31" s="24"/>
      <c r="AKL31" s="24"/>
      <c r="AKX31" s="24"/>
      <c r="ALJ31" s="24"/>
      <c r="ALV31" s="24"/>
      <c r="AMH31" s="24"/>
      <c r="AMT31" s="24"/>
      <c r="ANF31" s="24"/>
      <c r="ANR31" s="24"/>
      <c r="AOD31" s="24"/>
      <c r="AOP31" s="24"/>
      <c r="APB31" s="24"/>
      <c r="APN31" s="24"/>
      <c r="APZ31" s="24"/>
      <c r="AQL31" s="24"/>
      <c r="AQX31" s="24"/>
      <c r="ARJ31" s="24"/>
      <c r="ARV31" s="24"/>
      <c r="ASH31" s="24"/>
      <c r="AST31" s="24"/>
      <c r="ATF31" s="24"/>
      <c r="ATR31" s="24"/>
      <c r="AUD31" s="24"/>
      <c r="AUP31" s="24"/>
      <c r="AVB31" s="24"/>
      <c r="AVN31" s="24"/>
      <c r="AVZ31" s="24"/>
      <c r="AWL31" s="24"/>
      <c r="AWX31" s="24"/>
      <c r="AXJ31" s="24"/>
      <c r="AXV31" s="24"/>
      <c r="AYH31" s="24"/>
      <c r="AYT31" s="24"/>
      <c r="AZF31" s="24"/>
      <c r="AZR31" s="24"/>
      <c r="BAD31" s="24"/>
      <c r="BAP31" s="24"/>
      <c r="BBB31" s="24"/>
      <c r="BBN31" s="24"/>
      <c r="BBZ31" s="24"/>
      <c r="BCL31" s="24"/>
      <c r="BCX31" s="24"/>
      <c r="BDJ31" s="24"/>
      <c r="BDV31" s="24"/>
      <c r="BEH31" s="24"/>
      <c r="BET31" s="24"/>
      <c r="BFF31" s="24"/>
      <c r="BFR31" s="24"/>
      <c r="BGD31" s="24"/>
      <c r="BGP31" s="24"/>
      <c r="BHB31" s="24"/>
      <c r="BHN31" s="24"/>
      <c r="BHZ31" s="24"/>
      <c r="BIL31" s="24"/>
      <c r="BIX31" s="24"/>
      <c r="BJJ31" s="24"/>
      <c r="BJV31" s="24"/>
      <c r="BKH31" s="24"/>
      <c r="BKT31" s="24"/>
      <c r="BLF31" s="24"/>
      <c r="BLR31" s="24"/>
      <c r="BMD31" s="24"/>
      <c r="BMP31" s="24"/>
      <c r="BNB31" s="24"/>
      <c r="BNN31" s="24"/>
      <c r="BNZ31" s="24"/>
      <c r="BOL31" s="24"/>
      <c r="BOX31" s="24"/>
      <c r="BPJ31" s="24"/>
      <c r="BPV31" s="24"/>
      <c r="BQH31" s="24"/>
      <c r="BQT31" s="24"/>
      <c r="BRF31" s="24"/>
      <c r="BRR31" s="24"/>
      <c r="BSD31" s="24"/>
      <c r="BSP31" s="24"/>
      <c r="BTB31" s="24"/>
      <c r="BTN31" s="24"/>
      <c r="BTZ31" s="24"/>
      <c r="BUL31" s="24"/>
      <c r="BUX31" s="24"/>
      <c r="BVJ31" s="24"/>
      <c r="BVV31" s="24"/>
      <c r="BWH31" s="24"/>
      <c r="BWT31" s="24"/>
      <c r="BXF31" s="24"/>
      <c r="BXR31" s="24"/>
      <c r="BYD31" s="24"/>
      <c r="BYP31" s="24"/>
      <c r="BZB31" s="24"/>
      <c r="BZN31" s="24"/>
      <c r="BZZ31" s="24"/>
      <c r="CAL31" s="24"/>
      <c r="CAX31" s="24"/>
      <c r="CBJ31" s="24"/>
      <c r="CBV31" s="24"/>
      <c r="CCH31" s="24"/>
      <c r="CCT31" s="24"/>
      <c r="CDF31" s="24"/>
      <c r="CDR31" s="24"/>
      <c r="CED31" s="24"/>
      <c r="CEP31" s="24"/>
      <c r="CFB31" s="24"/>
      <c r="CFN31" s="24"/>
      <c r="CFZ31" s="24"/>
      <c r="CGL31" s="24"/>
      <c r="CGX31" s="24"/>
      <c r="CHJ31" s="24"/>
      <c r="CHV31" s="24"/>
      <c r="CIH31" s="24"/>
      <c r="CIT31" s="24"/>
      <c r="CJF31" s="24"/>
      <c r="CJR31" s="24"/>
      <c r="CKD31" s="24"/>
      <c r="CKP31" s="24"/>
      <c r="CLB31" s="24"/>
      <c r="CLN31" s="24"/>
      <c r="CLZ31" s="24"/>
      <c r="CML31" s="24"/>
      <c r="CMX31" s="24"/>
      <c r="CNJ31" s="24"/>
      <c r="CNV31" s="24"/>
      <c r="COH31" s="24"/>
      <c r="COT31" s="24"/>
      <c r="CPF31" s="24"/>
      <c r="CPR31" s="24"/>
      <c r="CQD31" s="24"/>
      <c r="CQP31" s="24"/>
      <c r="CRB31" s="24"/>
      <c r="CRN31" s="24"/>
      <c r="CRZ31" s="24"/>
      <c r="CSL31" s="24"/>
      <c r="CSX31" s="24"/>
      <c r="CTJ31" s="24"/>
      <c r="CTV31" s="24"/>
      <c r="CUH31" s="24"/>
      <c r="CUT31" s="24"/>
      <c r="CVF31" s="24"/>
      <c r="CVR31" s="24"/>
      <c r="CWD31" s="24"/>
      <c r="CWP31" s="24"/>
      <c r="CXB31" s="24"/>
      <c r="CXN31" s="24"/>
      <c r="CXZ31" s="24"/>
      <c r="CYL31" s="24"/>
      <c r="CYX31" s="24"/>
      <c r="CZJ31" s="24"/>
      <c r="CZV31" s="24"/>
      <c r="DAH31" s="24"/>
      <c r="DAT31" s="24"/>
      <c r="DBF31" s="24"/>
      <c r="DBR31" s="24"/>
      <c r="DCD31" s="24"/>
      <c r="DCP31" s="24"/>
      <c r="DDB31" s="24"/>
      <c r="DDN31" s="24"/>
      <c r="DDZ31" s="24"/>
      <c r="DEL31" s="24"/>
      <c r="DEX31" s="24"/>
      <c r="DFJ31" s="24"/>
      <c r="DFV31" s="24"/>
      <c r="DGH31" s="24"/>
      <c r="DGT31" s="24"/>
      <c r="DHF31" s="24"/>
      <c r="DHR31" s="24"/>
      <c r="DID31" s="24"/>
      <c r="DIP31" s="24"/>
      <c r="DJB31" s="24"/>
      <c r="DJN31" s="24"/>
      <c r="DJZ31" s="24"/>
      <c r="DKL31" s="24"/>
      <c r="DKX31" s="24"/>
      <c r="DLJ31" s="24"/>
      <c r="DLV31" s="24"/>
      <c r="DMH31" s="24"/>
      <c r="DMT31" s="24"/>
      <c r="DNF31" s="24"/>
      <c r="DNR31" s="24"/>
      <c r="DOD31" s="24"/>
      <c r="DOP31" s="24"/>
      <c r="DPB31" s="24"/>
      <c r="DPN31" s="24"/>
      <c r="DPZ31" s="24"/>
      <c r="DQL31" s="24"/>
      <c r="DQX31" s="24"/>
      <c r="DRJ31" s="24"/>
      <c r="DRV31" s="24"/>
      <c r="DSH31" s="24"/>
      <c r="DST31" s="24"/>
      <c r="DTF31" s="24"/>
      <c r="DTR31" s="24"/>
      <c r="DUD31" s="24"/>
      <c r="DUP31" s="24"/>
      <c r="DVB31" s="24"/>
      <c r="DVN31" s="24"/>
      <c r="DVZ31" s="24"/>
      <c r="DWL31" s="24"/>
      <c r="DWX31" s="24"/>
      <c r="DXJ31" s="24"/>
      <c r="DXV31" s="24"/>
      <c r="DYH31" s="24"/>
      <c r="DYT31" s="24"/>
      <c r="DZF31" s="24"/>
      <c r="DZR31" s="24"/>
      <c r="EAD31" s="24"/>
      <c r="EAP31" s="24"/>
      <c r="EBB31" s="24"/>
      <c r="EBN31" s="24"/>
      <c r="EBZ31" s="24"/>
      <c r="ECL31" s="24"/>
      <c r="ECX31" s="24"/>
      <c r="EDJ31" s="24"/>
      <c r="EDV31" s="24"/>
      <c r="EEH31" s="24"/>
      <c r="EET31" s="24"/>
      <c r="EFF31" s="24"/>
      <c r="EFR31" s="24"/>
      <c r="EGD31" s="24"/>
      <c r="EGP31" s="24"/>
      <c r="EHB31" s="24"/>
      <c r="EHN31" s="24"/>
      <c r="EHZ31" s="24"/>
      <c r="EIL31" s="24"/>
      <c r="EIX31" s="24"/>
      <c r="EJJ31" s="24"/>
      <c r="EJV31" s="24"/>
      <c r="EKH31" s="24"/>
      <c r="EKT31" s="24"/>
      <c r="ELF31" s="24"/>
      <c r="ELR31" s="24"/>
      <c r="EMD31" s="24"/>
      <c r="EMP31" s="24"/>
      <c r="ENB31" s="24"/>
      <c r="ENN31" s="24"/>
      <c r="ENZ31" s="24"/>
      <c r="EOL31" s="24"/>
      <c r="EOX31" s="24"/>
      <c r="EPJ31" s="24"/>
      <c r="EPV31" s="24"/>
      <c r="EQH31" s="24"/>
      <c r="EQT31" s="24"/>
      <c r="ERF31" s="24"/>
      <c r="ERR31" s="24"/>
      <c r="ESD31" s="24"/>
      <c r="ESP31" s="24"/>
      <c r="ETB31" s="24"/>
      <c r="ETN31" s="24"/>
      <c r="ETZ31" s="24"/>
      <c r="EUL31" s="24"/>
      <c r="EUX31" s="24"/>
      <c r="EVJ31" s="24"/>
      <c r="EVV31" s="24"/>
      <c r="EWH31" s="24"/>
      <c r="EWT31" s="24"/>
      <c r="EXF31" s="24"/>
      <c r="EXR31" s="24"/>
      <c r="EYD31" s="24"/>
      <c r="EYP31" s="24"/>
      <c r="EZB31" s="24"/>
      <c r="EZN31" s="24"/>
      <c r="EZZ31" s="24"/>
      <c r="FAL31" s="24"/>
      <c r="FAX31" s="24"/>
      <c r="FBJ31" s="24"/>
      <c r="FBV31" s="24"/>
      <c r="FCH31" s="24"/>
      <c r="FCT31" s="24"/>
      <c r="FDF31" s="24"/>
      <c r="FDR31" s="24"/>
      <c r="FED31" s="24"/>
      <c r="FEP31" s="24"/>
      <c r="FFB31" s="24"/>
      <c r="FFN31" s="24"/>
      <c r="FFZ31" s="24"/>
      <c r="FGL31" s="24"/>
      <c r="FGX31" s="24"/>
      <c r="FHJ31" s="24"/>
      <c r="FHV31" s="24"/>
      <c r="FIH31" s="24"/>
      <c r="FIT31" s="24"/>
      <c r="FJF31" s="24"/>
      <c r="FJR31" s="24"/>
      <c r="FKD31" s="24"/>
      <c r="FKP31" s="24"/>
      <c r="FLB31" s="24"/>
      <c r="FLN31" s="24"/>
      <c r="FLZ31" s="24"/>
      <c r="FML31" s="24"/>
      <c r="FMX31" s="24"/>
      <c r="FNJ31" s="24"/>
      <c r="FNV31" s="24"/>
      <c r="FOH31" s="24"/>
      <c r="FOT31" s="24"/>
      <c r="FPF31" s="24"/>
      <c r="FPR31" s="24"/>
      <c r="FQD31" s="24"/>
      <c r="FQP31" s="24"/>
      <c r="FRB31" s="24"/>
      <c r="FRN31" s="24"/>
      <c r="FRZ31" s="24"/>
      <c r="FSL31" s="24"/>
      <c r="FSX31" s="24"/>
      <c r="FTJ31" s="24"/>
      <c r="FTV31" s="24"/>
      <c r="FUH31" s="24"/>
      <c r="FUT31" s="24"/>
      <c r="FVF31" s="24"/>
      <c r="FVR31" s="24"/>
      <c r="FWD31" s="24"/>
      <c r="FWP31" s="24"/>
      <c r="FXB31" s="24"/>
      <c r="FXN31" s="24"/>
      <c r="FXZ31" s="24"/>
      <c r="FYL31" s="24"/>
      <c r="FYX31" s="24"/>
      <c r="FZJ31" s="24"/>
      <c r="FZV31" s="24"/>
      <c r="GAH31" s="24"/>
      <c r="GAT31" s="24"/>
      <c r="GBF31" s="24"/>
      <c r="GBR31" s="24"/>
      <c r="GCD31" s="24"/>
      <c r="GCP31" s="24"/>
      <c r="GDB31" s="24"/>
      <c r="GDN31" s="24"/>
      <c r="GDZ31" s="24"/>
      <c r="GEL31" s="24"/>
      <c r="GEX31" s="24"/>
      <c r="GFJ31" s="24"/>
      <c r="GFV31" s="24"/>
      <c r="GGH31" s="24"/>
      <c r="GGT31" s="24"/>
      <c r="GHF31" s="24"/>
      <c r="GHR31" s="24"/>
      <c r="GID31" s="24"/>
      <c r="GIP31" s="24"/>
      <c r="GJB31" s="24"/>
      <c r="GJN31" s="24"/>
      <c r="GJZ31" s="24"/>
      <c r="GKL31" s="24"/>
      <c r="GKX31" s="24"/>
      <c r="GLJ31" s="24"/>
      <c r="GLV31" s="24"/>
      <c r="GMH31" s="24"/>
      <c r="GMT31" s="24"/>
      <c r="GNF31" s="24"/>
      <c r="GNR31" s="24"/>
      <c r="GOD31" s="24"/>
      <c r="GOP31" s="24"/>
      <c r="GPB31" s="24"/>
      <c r="GPN31" s="24"/>
      <c r="GPZ31" s="24"/>
      <c r="GQL31" s="24"/>
      <c r="GQX31" s="24"/>
      <c r="GRJ31" s="24"/>
      <c r="GRV31" s="24"/>
      <c r="GSH31" s="24"/>
      <c r="GST31" s="24"/>
      <c r="GTF31" s="24"/>
      <c r="GTR31" s="24"/>
      <c r="GUD31" s="24"/>
      <c r="GUP31" s="24"/>
      <c r="GVB31" s="24"/>
      <c r="GVN31" s="24"/>
      <c r="GVZ31" s="24"/>
      <c r="GWL31" s="24"/>
      <c r="GWX31" s="24"/>
      <c r="GXJ31" s="24"/>
      <c r="GXV31" s="24"/>
      <c r="GYH31" s="24"/>
      <c r="GYT31" s="24"/>
      <c r="GZF31" s="24"/>
      <c r="GZR31" s="24"/>
      <c r="HAD31" s="24"/>
      <c r="HAP31" s="24"/>
      <c r="HBB31" s="24"/>
      <c r="HBN31" s="24"/>
      <c r="HBZ31" s="24"/>
      <c r="HCL31" s="24"/>
      <c r="HCX31" s="24"/>
      <c r="HDJ31" s="24"/>
      <c r="HDV31" s="24"/>
      <c r="HEH31" s="24"/>
      <c r="HET31" s="24"/>
      <c r="HFF31" s="24"/>
      <c r="HFR31" s="24"/>
      <c r="HGD31" s="24"/>
      <c r="HGP31" s="24"/>
      <c r="HHB31" s="24"/>
      <c r="HHN31" s="24"/>
      <c r="HHZ31" s="24"/>
      <c r="HIL31" s="24"/>
      <c r="HIX31" s="24"/>
      <c r="HJJ31" s="24"/>
      <c r="HJV31" s="24"/>
      <c r="HKH31" s="24"/>
      <c r="HKT31" s="24"/>
      <c r="HLF31" s="24"/>
      <c r="HLR31" s="24"/>
      <c r="HMD31" s="24"/>
      <c r="HMP31" s="24"/>
      <c r="HNB31" s="24"/>
      <c r="HNN31" s="24"/>
      <c r="HNZ31" s="24"/>
      <c r="HOL31" s="24"/>
      <c r="HOX31" s="24"/>
      <c r="HPJ31" s="24"/>
      <c r="HPV31" s="24"/>
      <c r="HQH31" s="24"/>
      <c r="HQT31" s="24"/>
      <c r="HRF31" s="24"/>
      <c r="HRR31" s="24"/>
      <c r="HSD31" s="24"/>
      <c r="HSP31" s="24"/>
      <c r="HTB31" s="24"/>
      <c r="HTN31" s="24"/>
      <c r="HTZ31" s="24"/>
      <c r="HUL31" s="24"/>
      <c r="HUX31" s="24"/>
      <c r="HVJ31" s="24"/>
      <c r="HVV31" s="24"/>
      <c r="HWH31" s="24"/>
      <c r="HWT31" s="24"/>
      <c r="HXF31" s="24"/>
      <c r="HXR31" s="24"/>
      <c r="HYD31" s="24"/>
      <c r="HYP31" s="24"/>
      <c r="HZB31" s="24"/>
      <c r="HZN31" s="24"/>
      <c r="HZZ31" s="24"/>
      <c r="IAL31" s="24"/>
      <c r="IAX31" s="24"/>
      <c r="IBJ31" s="24"/>
      <c r="IBV31" s="24"/>
      <c r="ICH31" s="24"/>
      <c r="ICT31" s="24"/>
      <c r="IDF31" s="24"/>
      <c r="IDR31" s="24"/>
      <c r="IED31" s="24"/>
      <c r="IEP31" s="24"/>
      <c r="IFB31" s="24"/>
      <c r="IFN31" s="24"/>
      <c r="IFZ31" s="24"/>
      <c r="IGL31" s="24"/>
      <c r="IGX31" s="24"/>
      <c r="IHJ31" s="24"/>
      <c r="IHV31" s="24"/>
      <c r="IIH31" s="24"/>
      <c r="IIT31" s="24"/>
      <c r="IJF31" s="24"/>
      <c r="IJR31" s="24"/>
      <c r="IKD31" s="24"/>
      <c r="IKP31" s="24"/>
      <c r="ILB31" s="24"/>
      <c r="ILN31" s="24"/>
      <c r="ILZ31" s="24"/>
      <c r="IML31" s="24"/>
      <c r="IMX31" s="24"/>
      <c r="INJ31" s="24"/>
      <c r="INV31" s="24"/>
      <c r="IOH31" s="24"/>
      <c r="IOT31" s="24"/>
      <c r="IPF31" s="24"/>
      <c r="IPR31" s="24"/>
      <c r="IQD31" s="24"/>
      <c r="IQP31" s="24"/>
      <c r="IRB31" s="24"/>
      <c r="IRN31" s="24"/>
      <c r="IRZ31" s="24"/>
      <c r="ISL31" s="24"/>
      <c r="ISX31" s="24"/>
      <c r="ITJ31" s="24"/>
      <c r="ITV31" s="24"/>
      <c r="IUH31" s="24"/>
      <c r="IUT31" s="24"/>
      <c r="IVF31" s="24"/>
      <c r="IVR31" s="24"/>
      <c r="IWD31" s="24"/>
      <c r="IWP31" s="24"/>
      <c r="IXB31" s="24"/>
      <c r="IXN31" s="24"/>
      <c r="IXZ31" s="24"/>
      <c r="IYL31" s="24"/>
      <c r="IYX31" s="24"/>
      <c r="IZJ31" s="24"/>
      <c r="IZV31" s="24"/>
      <c r="JAH31" s="24"/>
      <c r="JAT31" s="24"/>
      <c r="JBF31" s="24"/>
      <c r="JBR31" s="24"/>
      <c r="JCD31" s="24"/>
      <c r="JCP31" s="24"/>
      <c r="JDB31" s="24"/>
      <c r="JDN31" s="24"/>
      <c r="JDZ31" s="24"/>
      <c r="JEL31" s="24"/>
      <c r="JEX31" s="24"/>
      <c r="JFJ31" s="24"/>
      <c r="JFV31" s="24"/>
      <c r="JGH31" s="24"/>
      <c r="JGT31" s="24"/>
      <c r="JHF31" s="24"/>
      <c r="JHR31" s="24"/>
      <c r="JID31" s="24"/>
      <c r="JIP31" s="24"/>
      <c r="JJB31" s="24"/>
      <c r="JJN31" s="24"/>
      <c r="JJZ31" s="24"/>
      <c r="JKL31" s="24"/>
      <c r="JKX31" s="24"/>
      <c r="JLJ31" s="24"/>
      <c r="JLV31" s="24"/>
      <c r="JMH31" s="24"/>
      <c r="JMT31" s="24"/>
      <c r="JNF31" s="24"/>
      <c r="JNR31" s="24"/>
      <c r="JOD31" s="24"/>
      <c r="JOP31" s="24"/>
      <c r="JPB31" s="24"/>
      <c r="JPN31" s="24"/>
      <c r="JPZ31" s="24"/>
      <c r="JQL31" s="24"/>
      <c r="JQX31" s="24"/>
      <c r="JRJ31" s="24"/>
      <c r="JRV31" s="24"/>
      <c r="JSH31" s="24"/>
      <c r="JST31" s="24"/>
      <c r="JTF31" s="24"/>
      <c r="JTR31" s="24"/>
      <c r="JUD31" s="24"/>
      <c r="JUP31" s="24"/>
      <c r="JVB31" s="24"/>
      <c r="JVN31" s="24"/>
      <c r="JVZ31" s="24"/>
      <c r="JWL31" s="24"/>
      <c r="JWX31" s="24"/>
      <c r="JXJ31" s="24"/>
      <c r="JXV31" s="24"/>
      <c r="JYH31" s="24"/>
      <c r="JYT31" s="24"/>
      <c r="JZF31" s="24"/>
      <c r="JZR31" s="24"/>
      <c r="KAD31" s="24"/>
      <c r="KAP31" s="24"/>
      <c r="KBB31" s="24"/>
      <c r="KBN31" s="24"/>
      <c r="KBZ31" s="24"/>
      <c r="KCL31" s="24"/>
      <c r="KCX31" s="24"/>
      <c r="KDJ31" s="24"/>
      <c r="KDV31" s="24"/>
      <c r="KEH31" s="24"/>
      <c r="KET31" s="24"/>
      <c r="KFF31" s="24"/>
      <c r="KFR31" s="24"/>
      <c r="KGD31" s="24"/>
      <c r="KGP31" s="24"/>
      <c r="KHB31" s="24"/>
      <c r="KHN31" s="24"/>
      <c r="KHZ31" s="24"/>
      <c r="KIL31" s="24"/>
      <c r="KIX31" s="24"/>
      <c r="KJJ31" s="24"/>
      <c r="KJV31" s="24"/>
      <c r="KKH31" s="24"/>
      <c r="KKT31" s="24"/>
      <c r="KLF31" s="24"/>
      <c r="KLR31" s="24"/>
      <c r="KMD31" s="24"/>
      <c r="KMP31" s="24"/>
      <c r="KNB31" s="24"/>
      <c r="KNN31" s="24"/>
      <c r="KNZ31" s="24"/>
      <c r="KOL31" s="24"/>
      <c r="KOX31" s="24"/>
      <c r="KPJ31" s="24"/>
      <c r="KPV31" s="24"/>
      <c r="KQH31" s="24"/>
      <c r="KQT31" s="24"/>
      <c r="KRF31" s="24"/>
      <c r="KRR31" s="24"/>
      <c r="KSD31" s="24"/>
      <c r="KSP31" s="24"/>
      <c r="KTB31" s="24"/>
      <c r="KTN31" s="24"/>
      <c r="KTZ31" s="24"/>
      <c r="KUL31" s="24"/>
      <c r="KUX31" s="24"/>
      <c r="KVJ31" s="24"/>
      <c r="KVV31" s="24"/>
      <c r="KWH31" s="24"/>
      <c r="KWT31" s="24"/>
      <c r="KXF31" s="24"/>
      <c r="KXR31" s="24"/>
      <c r="KYD31" s="24"/>
      <c r="KYP31" s="24"/>
      <c r="KZB31" s="24"/>
      <c r="KZN31" s="24"/>
      <c r="KZZ31" s="24"/>
      <c r="LAL31" s="24"/>
      <c r="LAX31" s="24"/>
      <c r="LBJ31" s="24"/>
      <c r="LBV31" s="24"/>
      <c r="LCH31" s="24"/>
      <c r="LCT31" s="24"/>
      <c r="LDF31" s="24"/>
      <c r="LDR31" s="24"/>
      <c r="LED31" s="24"/>
      <c r="LEP31" s="24"/>
      <c r="LFB31" s="24"/>
      <c r="LFN31" s="24"/>
      <c r="LFZ31" s="24"/>
      <c r="LGL31" s="24"/>
      <c r="LGX31" s="24"/>
      <c r="LHJ31" s="24"/>
      <c r="LHV31" s="24"/>
      <c r="LIH31" s="24"/>
      <c r="LIT31" s="24"/>
      <c r="LJF31" s="24"/>
      <c r="LJR31" s="24"/>
      <c r="LKD31" s="24"/>
      <c r="LKP31" s="24"/>
      <c r="LLB31" s="24"/>
      <c r="LLN31" s="24"/>
      <c r="LLZ31" s="24"/>
      <c r="LML31" s="24"/>
      <c r="LMX31" s="24"/>
      <c r="LNJ31" s="24"/>
      <c r="LNV31" s="24"/>
      <c r="LOH31" s="24"/>
      <c r="LOT31" s="24"/>
      <c r="LPF31" s="24"/>
      <c r="LPR31" s="24"/>
      <c r="LQD31" s="24"/>
      <c r="LQP31" s="24"/>
      <c r="LRB31" s="24"/>
      <c r="LRN31" s="24"/>
      <c r="LRZ31" s="24"/>
      <c r="LSL31" s="24"/>
      <c r="LSX31" s="24"/>
      <c r="LTJ31" s="24"/>
      <c r="LTV31" s="24"/>
      <c r="LUH31" s="24"/>
      <c r="LUT31" s="24"/>
      <c r="LVF31" s="24"/>
      <c r="LVR31" s="24"/>
      <c r="LWD31" s="24"/>
      <c r="LWP31" s="24"/>
      <c r="LXB31" s="24"/>
      <c r="LXN31" s="24"/>
      <c r="LXZ31" s="24"/>
      <c r="LYL31" s="24"/>
      <c r="LYX31" s="24"/>
      <c r="LZJ31" s="24"/>
      <c r="LZV31" s="24"/>
      <c r="MAH31" s="24"/>
      <c r="MAT31" s="24"/>
      <c r="MBF31" s="24"/>
      <c r="MBR31" s="24"/>
      <c r="MCD31" s="24"/>
      <c r="MCP31" s="24"/>
      <c r="MDB31" s="24"/>
      <c r="MDN31" s="24"/>
      <c r="MDZ31" s="24"/>
      <c r="MEL31" s="24"/>
      <c r="MEX31" s="24"/>
      <c r="MFJ31" s="24"/>
      <c r="MFV31" s="24"/>
      <c r="MGH31" s="24"/>
      <c r="MGT31" s="24"/>
      <c r="MHF31" s="24"/>
      <c r="MHR31" s="24"/>
      <c r="MID31" s="24"/>
      <c r="MIP31" s="24"/>
      <c r="MJB31" s="24"/>
      <c r="MJN31" s="24"/>
      <c r="MJZ31" s="24"/>
      <c r="MKL31" s="24"/>
      <c r="MKX31" s="24"/>
      <c r="MLJ31" s="24"/>
      <c r="MLV31" s="24"/>
      <c r="MMH31" s="24"/>
      <c r="MMT31" s="24"/>
      <c r="MNF31" s="24"/>
      <c r="MNR31" s="24"/>
      <c r="MOD31" s="24"/>
      <c r="MOP31" s="24"/>
      <c r="MPB31" s="24"/>
      <c r="MPN31" s="24"/>
      <c r="MPZ31" s="24"/>
      <c r="MQL31" s="24"/>
      <c r="MQX31" s="24"/>
      <c r="MRJ31" s="24"/>
      <c r="MRV31" s="24"/>
      <c r="MSH31" s="24"/>
      <c r="MST31" s="24"/>
      <c r="MTF31" s="24"/>
      <c r="MTR31" s="24"/>
      <c r="MUD31" s="24"/>
      <c r="MUP31" s="24"/>
      <c r="MVB31" s="24"/>
      <c r="MVN31" s="24"/>
      <c r="MVZ31" s="24"/>
      <c r="MWL31" s="24"/>
      <c r="MWX31" s="24"/>
      <c r="MXJ31" s="24"/>
      <c r="MXV31" s="24"/>
      <c r="MYH31" s="24"/>
      <c r="MYT31" s="24"/>
      <c r="MZF31" s="24"/>
      <c r="MZR31" s="24"/>
      <c r="NAD31" s="24"/>
      <c r="NAP31" s="24"/>
      <c r="NBB31" s="24"/>
      <c r="NBN31" s="24"/>
      <c r="NBZ31" s="24"/>
      <c r="NCL31" s="24"/>
      <c r="NCX31" s="24"/>
      <c r="NDJ31" s="24"/>
      <c r="NDV31" s="24"/>
      <c r="NEH31" s="24"/>
      <c r="NET31" s="24"/>
      <c r="NFF31" s="24"/>
      <c r="NFR31" s="24"/>
      <c r="NGD31" s="24"/>
      <c r="NGP31" s="24"/>
      <c r="NHB31" s="24"/>
      <c r="NHN31" s="24"/>
      <c r="NHZ31" s="24"/>
      <c r="NIL31" s="24"/>
      <c r="NIX31" s="24"/>
      <c r="NJJ31" s="24"/>
      <c r="NJV31" s="24"/>
      <c r="NKH31" s="24"/>
      <c r="NKT31" s="24"/>
      <c r="NLF31" s="24"/>
      <c r="NLR31" s="24"/>
      <c r="NMD31" s="24"/>
      <c r="NMP31" s="24"/>
      <c r="NNB31" s="24"/>
      <c r="NNN31" s="24"/>
      <c r="NNZ31" s="24"/>
      <c r="NOL31" s="24"/>
      <c r="NOX31" s="24"/>
      <c r="NPJ31" s="24"/>
      <c r="NPV31" s="24"/>
      <c r="NQH31" s="24"/>
      <c r="NQT31" s="24"/>
      <c r="NRF31" s="24"/>
      <c r="NRR31" s="24"/>
      <c r="NSD31" s="24"/>
      <c r="NSP31" s="24"/>
      <c r="NTB31" s="24"/>
      <c r="NTN31" s="24"/>
      <c r="NTZ31" s="24"/>
      <c r="NUL31" s="24"/>
      <c r="NUX31" s="24"/>
      <c r="NVJ31" s="24"/>
      <c r="NVV31" s="24"/>
      <c r="NWH31" s="24"/>
      <c r="NWT31" s="24"/>
      <c r="NXF31" s="24"/>
      <c r="NXR31" s="24"/>
      <c r="NYD31" s="24"/>
      <c r="NYP31" s="24"/>
      <c r="NZB31" s="24"/>
      <c r="NZN31" s="24"/>
      <c r="NZZ31" s="24"/>
      <c r="OAL31" s="24"/>
      <c r="OAX31" s="24"/>
      <c r="OBJ31" s="24"/>
      <c r="OBV31" s="24"/>
      <c r="OCH31" s="24"/>
      <c r="OCT31" s="24"/>
      <c r="ODF31" s="24"/>
      <c r="ODR31" s="24"/>
      <c r="OED31" s="24"/>
      <c r="OEP31" s="24"/>
      <c r="OFB31" s="24"/>
      <c r="OFN31" s="24"/>
      <c r="OFZ31" s="24"/>
      <c r="OGL31" s="24"/>
      <c r="OGX31" s="24"/>
      <c r="OHJ31" s="24"/>
      <c r="OHV31" s="24"/>
      <c r="OIH31" s="24"/>
      <c r="OIT31" s="24"/>
      <c r="OJF31" s="24"/>
      <c r="OJR31" s="24"/>
      <c r="OKD31" s="24"/>
      <c r="OKP31" s="24"/>
      <c r="OLB31" s="24"/>
      <c r="OLN31" s="24"/>
      <c r="OLZ31" s="24"/>
      <c r="OML31" s="24"/>
      <c r="OMX31" s="24"/>
      <c r="ONJ31" s="24"/>
      <c r="ONV31" s="24"/>
      <c r="OOH31" s="24"/>
      <c r="OOT31" s="24"/>
      <c r="OPF31" s="24"/>
      <c r="OPR31" s="24"/>
      <c r="OQD31" s="24"/>
      <c r="OQP31" s="24"/>
      <c r="ORB31" s="24"/>
      <c r="ORN31" s="24"/>
      <c r="ORZ31" s="24"/>
      <c r="OSL31" s="24"/>
      <c r="OSX31" s="24"/>
      <c r="OTJ31" s="24"/>
      <c r="OTV31" s="24"/>
      <c r="OUH31" s="24"/>
      <c r="OUT31" s="24"/>
      <c r="OVF31" s="24"/>
      <c r="OVR31" s="24"/>
      <c r="OWD31" s="24"/>
      <c r="OWP31" s="24"/>
      <c r="OXB31" s="24"/>
      <c r="OXN31" s="24"/>
      <c r="OXZ31" s="24"/>
      <c r="OYL31" s="24"/>
      <c r="OYX31" s="24"/>
      <c r="OZJ31" s="24"/>
      <c r="OZV31" s="24"/>
      <c r="PAH31" s="24"/>
      <c r="PAT31" s="24"/>
      <c r="PBF31" s="24"/>
      <c r="PBR31" s="24"/>
      <c r="PCD31" s="24"/>
      <c r="PCP31" s="24"/>
      <c r="PDB31" s="24"/>
      <c r="PDN31" s="24"/>
      <c r="PDZ31" s="24"/>
      <c r="PEL31" s="24"/>
      <c r="PEX31" s="24"/>
      <c r="PFJ31" s="24"/>
      <c r="PFV31" s="24"/>
      <c r="PGH31" s="24"/>
      <c r="PGT31" s="24"/>
      <c r="PHF31" s="24"/>
      <c r="PHR31" s="24"/>
      <c r="PID31" s="24"/>
      <c r="PIP31" s="24"/>
      <c r="PJB31" s="24"/>
      <c r="PJN31" s="24"/>
      <c r="PJZ31" s="24"/>
      <c r="PKL31" s="24"/>
      <c r="PKX31" s="24"/>
      <c r="PLJ31" s="24"/>
      <c r="PLV31" s="24"/>
      <c r="PMH31" s="24"/>
      <c r="PMT31" s="24"/>
      <c r="PNF31" s="24"/>
      <c r="PNR31" s="24"/>
      <c r="POD31" s="24"/>
      <c r="POP31" s="24"/>
      <c r="PPB31" s="24"/>
      <c r="PPN31" s="24"/>
      <c r="PPZ31" s="24"/>
      <c r="PQL31" s="24"/>
      <c r="PQX31" s="24"/>
      <c r="PRJ31" s="24"/>
      <c r="PRV31" s="24"/>
      <c r="PSH31" s="24"/>
      <c r="PST31" s="24"/>
      <c r="PTF31" s="24"/>
      <c r="PTR31" s="24"/>
      <c r="PUD31" s="24"/>
      <c r="PUP31" s="24"/>
      <c r="PVB31" s="24"/>
      <c r="PVN31" s="24"/>
      <c r="PVZ31" s="24"/>
      <c r="PWL31" s="24"/>
      <c r="PWX31" s="24"/>
      <c r="PXJ31" s="24"/>
      <c r="PXV31" s="24"/>
      <c r="PYH31" s="24"/>
      <c r="PYT31" s="24"/>
      <c r="PZF31" s="24"/>
      <c r="PZR31" s="24"/>
      <c r="QAD31" s="24"/>
      <c r="QAP31" s="24"/>
      <c r="QBB31" s="24"/>
      <c r="QBN31" s="24"/>
      <c r="QBZ31" s="24"/>
      <c r="QCL31" s="24"/>
      <c r="QCX31" s="24"/>
      <c r="QDJ31" s="24"/>
      <c r="QDV31" s="24"/>
      <c r="QEH31" s="24"/>
      <c r="QET31" s="24"/>
      <c r="QFF31" s="24"/>
      <c r="QFR31" s="24"/>
      <c r="QGD31" s="24"/>
      <c r="QGP31" s="24"/>
      <c r="QHB31" s="24"/>
      <c r="QHN31" s="24"/>
      <c r="QHZ31" s="24"/>
      <c r="QIL31" s="24"/>
      <c r="QIX31" s="24"/>
      <c r="QJJ31" s="24"/>
      <c r="QJV31" s="24"/>
      <c r="QKH31" s="24"/>
      <c r="QKT31" s="24"/>
      <c r="QLF31" s="24"/>
      <c r="QLR31" s="24"/>
      <c r="QMD31" s="24"/>
      <c r="QMP31" s="24"/>
      <c r="QNB31" s="24"/>
      <c r="QNN31" s="24"/>
      <c r="QNZ31" s="24"/>
      <c r="QOL31" s="24"/>
      <c r="QOX31" s="24"/>
      <c r="QPJ31" s="24"/>
      <c r="QPV31" s="24"/>
      <c r="QQH31" s="24"/>
      <c r="QQT31" s="24"/>
      <c r="QRF31" s="24"/>
      <c r="QRR31" s="24"/>
      <c r="QSD31" s="24"/>
      <c r="QSP31" s="24"/>
      <c r="QTB31" s="24"/>
      <c r="QTN31" s="24"/>
      <c r="QTZ31" s="24"/>
      <c r="QUL31" s="24"/>
      <c r="QUX31" s="24"/>
      <c r="QVJ31" s="24"/>
      <c r="QVV31" s="24"/>
      <c r="QWH31" s="24"/>
      <c r="QWT31" s="24"/>
      <c r="QXF31" s="24"/>
      <c r="QXR31" s="24"/>
      <c r="QYD31" s="24"/>
      <c r="QYP31" s="24"/>
      <c r="QZB31" s="24"/>
      <c r="QZN31" s="24"/>
      <c r="QZZ31" s="24"/>
      <c r="RAL31" s="24"/>
      <c r="RAX31" s="24"/>
      <c r="RBJ31" s="24"/>
      <c r="RBV31" s="24"/>
      <c r="RCH31" s="24"/>
      <c r="RCT31" s="24"/>
      <c r="RDF31" s="24"/>
      <c r="RDR31" s="24"/>
      <c r="RED31" s="24"/>
      <c r="REP31" s="24"/>
      <c r="RFB31" s="24"/>
      <c r="RFN31" s="24"/>
      <c r="RFZ31" s="24"/>
      <c r="RGL31" s="24"/>
      <c r="RGX31" s="24"/>
      <c r="RHJ31" s="24"/>
      <c r="RHV31" s="24"/>
      <c r="RIH31" s="24"/>
      <c r="RIT31" s="24"/>
      <c r="RJF31" s="24"/>
      <c r="RJR31" s="24"/>
      <c r="RKD31" s="24"/>
      <c r="RKP31" s="24"/>
      <c r="RLB31" s="24"/>
      <c r="RLN31" s="24"/>
      <c r="RLZ31" s="24"/>
      <c r="RML31" s="24"/>
      <c r="RMX31" s="24"/>
      <c r="RNJ31" s="24"/>
      <c r="RNV31" s="24"/>
      <c r="ROH31" s="24"/>
      <c r="ROT31" s="24"/>
      <c r="RPF31" s="24"/>
      <c r="RPR31" s="24"/>
      <c r="RQD31" s="24"/>
      <c r="RQP31" s="24"/>
      <c r="RRB31" s="24"/>
      <c r="RRN31" s="24"/>
      <c r="RRZ31" s="24"/>
      <c r="RSL31" s="24"/>
      <c r="RSX31" s="24"/>
      <c r="RTJ31" s="24"/>
      <c r="RTV31" s="24"/>
      <c r="RUH31" s="24"/>
      <c r="RUT31" s="24"/>
      <c r="RVF31" s="24"/>
      <c r="RVR31" s="24"/>
      <c r="RWD31" s="24"/>
      <c r="RWP31" s="24"/>
      <c r="RXB31" s="24"/>
      <c r="RXN31" s="24"/>
      <c r="RXZ31" s="24"/>
      <c r="RYL31" s="24"/>
      <c r="RYX31" s="24"/>
      <c r="RZJ31" s="24"/>
      <c r="RZV31" s="24"/>
      <c r="SAH31" s="24"/>
      <c r="SAT31" s="24"/>
      <c r="SBF31" s="24"/>
      <c r="SBR31" s="24"/>
      <c r="SCD31" s="24"/>
      <c r="SCP31" s="24"/>
      <c r="SDB31" s="24"/>
      <c r="SDN31" s="24"/>
      <c r="SDZ31" s="24"/>
      <c r="SEL31" s="24"/>
      <c r="SEX31" s="24"/>
      <c r="SFJ31" s="24"/>
      <c r="SFV31" s="24"/>
      <c r="SGH31" s="24"/>
      <c r="SGT31" s="24"/>
      <c r="SHF31" s="24"/>
      <c r="SHR31" s="24"/>
      <c r="SID31" s="24"/>
      <c r="SIP31" s="24"/>
      <c r="SJB31" s="24"/>
      <c r="SJN31" s="24"/>
      <c r="SJZ31" s="24"/>
      <c r="SKL31" s="24"/>
      <c r="SKX31" s="24"/>
      <c r="SLJ31" s="24"/>
      <c r="SLV31" s="24"/>
      <c r="SMH31" s="24"/>
      <c r="SMT31" s="24"/>
      <c r="SNF31" s="24"/>
      <c r="SNR31" s="24"/>
      <c r="SOD31" s="24"/>
      <c r="SOP31" s="24"/>
      <c r="SPB31" s="24"/>
      <c r="SPN31" s="24"/>
      <c r="SPZ31" s="24"/>
      <c r="SQL31" s="24"/>
      <c r="SQX31" s="24"/>
      <c r="SRJ31" s="24"/>
      <c r="SRV31" s="24"/>
      <c r="SSH31" s="24"/>
      <c r="SST31" s="24"/>
      <c r="STF31" s="24"/>
      <c r="STR31" s="24"/>
      <c r="SUD31" s="24"/>
      <c r="SUP31" s="24"/>
      <c r="SVB31" s="24"/>
      <c r="SVN31" s="24"/>
      <c r="SVZ31" s="24"/>
      <c r="SWL31" s="24"/>
      <c r="SWX31" s="24"/>
      <c r="SXJ31" s="24"/>
      <c r="SXV31" s="24"/>
      <c r="SYH31" s="24"/>
      <c r="SYT31" s="24"/>
      <c r="SZF31" s="24"/>
      <c r="SZR31" s="24"/>
      <c r="TAD31" s="24"/>
      <c r="TAP31" s="24"/>
      <c r="TBB31" s="24"/>
      <c r="TBN31" s="24"/>
      <c r="TBZ31" s="24"/>
      <c r="TCL31" s="24"/>
      <c r="TCX31" s="24"/>
      <c r="TDJ31" s="24"/>
      <c r="TDV31" s="24"/>
      <c r="TEH31" s="24"/>
      <c r="TET31" s="24"/>
      <c r="TFF31" s="24"/>
      <c r="TFR31" s="24"/>
      <c r="TGD31" s="24"/>
      <c r="TGP31" s="24"/>
      <c r="THB31" s="24"/>
      <c r="THN31" s="24"/>
      <c r="THZ31" s="24"/>
      <c r="TIL31" s="24"/>
      <c r="TIX31" s="24"/>
      <c r="TJJ31" s="24"/>
      <c r="TJV31" s="24"/>
      <c r="TKH31" s="24"/>
      <c r="TKT31" s="24"/>
      <c r="TLF31" s="24"/>
      <c r="TLR31" s="24"/>
      <c r="TMD31" s="24"/>
      <c r="TMP31" s="24"/>
      <c r="TNB31" s="24"/>
      <c r="TNN31" s="24"/>
      <c r="TNZ31" s="24"/>
      <c r="TOL31" s="24"/>
      <c r="TOX31" s="24"/>
      <c r="TPJ31" s="24"/>
      <c r="TPV31" s="24"/>
      <c r="TQH31" s="24"/>
      <c r="TQT31" s="24"/>
      <c r="TRF31" s="24"/>
      <c r="TRR31" s="24"/>
      <c r="TSD31" s="24"/>
      <c r="TSP31" s="24"/>
      <c r="TTB31" s="24"/>
      <c r="TTN31" s="24"/>
      <c r="TTZ31" s="24"/>
      <c r="TUL31" s="24"/>
      <c r="TUX31" s="24"/>
      <c r="TVJ31" s="24"/>
      <c r="TVV31" s="24"/>
      <c r="TWH31" s="24"/>
      <c r="TWT31" s="24"/>
      <c r="TXF31" s="24"/>
      <c r="TXR31" s="24"/>
      <c r="TYD31" s="24"/>
      <c r="TYP31" s="24"/>
      <c r="TZB31" s="24"/>
      <c r="TZN31" s="24"/>
      <c r="TZZ31" s="24"/>
      <c r="UAL31" s="24"/>
      <c r="UAX31" s="24"/>
      <c r="UBJ31" s="24"/>
      <c r="UBV31" s="24"/>
      <c r="UCH31" s="24"/>
      <c r="UCT31" s="24"/>
      <c r="UDF31" s="24"/>
      <c r="UDR31" s="24"/>
      <c r="UED31" s="24"/>
      <c r="UEP31" s="24"/>
      <c r="UFB31" s="24"/>
      <c r="UFN31" s="24"/>
      <c r="UFZ31" s="24"/>
      <c r="UGL31" s="24"/>
      <c r="UGX31" s="24"/>
      <c r="UHJ31" s="24"/>
      <c r="UHV31" s="24"/>
      <c r="UIH31" s="24"/>
      <c r="UIT31" s="24"/>
      <c r="UJF31" s="24"/>
      <c r="UJR31" s="24"/>
      <c r="UKD31" s="24"/>
      <c r="UKP31" s="24"/>
      <c r="ULB31" s="24"/>
      <c r="ULN31" s="24"/>
      <c r="ULZ31" s="24"/>
      <c r="UML31" s="24"/>
      <c r="UMX31" s="24"/>
      <c r="UNJ31" s="24"/>
      <c r="UNV31" s="24"/>
      <c r="UOH31" s="24"/>
      <c r="UOT31" s="24"/>
      <c r="UPF31" s="24"/>
      <c r="UPR31" s="24"/>
      <c r="UQD31" s="24"/>
      <c r="UQP31" s="24"/>
      <c r="URB31" s="24"/>
      <c r="URN31" s="24"/>
      <c r="URZ31" s="24"/>
      <c r="USL31" s="24"/>
      <c r="USX31" s="24"/>
      <c r="UTJ31" s="24"/>
      <c r="UTV31" s="24"/>
      <c r="UUH31" s="24"/>
      <c r="UUT31" s="24"/>
      <c r="UVF31" s="24"/>
      <c r="UVR31" s="24"/>
      <c r="UWD31" s="24"/>
      <c r="UWP31" s="24"/>
      <c r="UXB31" s="24"/>
      <c r="UXN31" s="24"/>
      <c r="UXZ31" s="24"/>
      <c r="UYL31" s="24"/>
      <c r="UYX31" s="24"/>
      <c r="UZJ31" s="24"/>
      <c r="UZV31" s="24"/>
      <c r="VAH31" s="24"/>
      <c r="VAT31" s="24"/>
      <c r="VBF31" s="24"/>
      <c r="VBR31" s="24"/>
      <c r="VCD31" s="24"/>
      <c r="VCP31" s="24"/>
      <c r="VDB31" s="24"/>
      <c r="VDN31" s="24"/>
      <c r="VDZ31" s="24"/>
      <c r="VEL31" s="24"/>
      <c r="VEX31" s="24"/>
      <c r="VFJ31" s="24"/>
      <c r="VFV31" s="24"/>
      <c r="VGH31" s="24"/>
      <c r="VGT31" s="24"/>
      <c r="VHF31" s="24"/>
      <c r="VHR31" s="24"/>
      <c r="VID31" s="24"/>
      <c r="VIP31" s="24"/>
      <c r="VJB31" s="24"/>
      <c r="VJN31" s="24"/>
      <c r="VJZ31" s="24"/>
      <c r="VKL31" s="24"/>
      <c r="VKX31" s="24"/>
      <c r="VLJ31" s="24"/>
      <c r="VLV31" s="24"/>
      <c r="VMH31" s="24"/>
      <c r="VMT31" s="24"/>
      <c r="VNF31" s="24"/>
      <c r="VNR31" s="24"/>
      <c r="VOD31" s="24"/>
      <c r="VOP31" s="24"/>
      <c r="VPB31" s="24"/>
      <c r="VPN31" s="24"/>
      <c r="VPZ31" s="24"/>
      <c r="VQL31" s="24"/>
      <c r="VQX31" s="24"/>
      <c r="VRJ31" s="24"/>
      <c r="VRV31" s="24"/>
      <c r="VSH31" s="24"/>
      <c r="VST31" s="24"/>
      <c r="VTF31" s="24"/>
      <c r="VTR31" s="24"/>
      <c r="VUD31" s="24"/>
      <c r="VUP31" s="24"/>
      <c r="VVB31" s="24"/>
      <c r="VVN31" s="24"/>
      <c r="VVZ31" s="24"/>
      <c r="VWL31" s="24"/>
      <c r="VWX31" s="24"/>
      <c r="VXJ31" s="24"/>
      <c r="VXV31" s="24"/>
      <c r="VYH31" s="24"/>
      <c r="VYT31" s="24"/>
      <c r="VZF31" s="24"/>
      <c r="VZR31" s="24"/>
      <c r="WAD31" s="24"/>
      <c r="WAP31" s="24"/>
      <c r="WBB31" s="24"/>
      <c r="WBN31" s="24"/>
      <c r="WBZ31" s="24"/>
      <c r="WCL31" s="24"/>
      <c r="WCX31" s="24"/>
      <c r="WDJ31" s="24"/>
      <c r="WDV31" s="24"/>
      <c r="WEH31" s="24"/>
      <c r="WET31" s="24"/>
      <c r="WFF31" s="24"/>
      <c r="WFR31" s="24"/>
      <c r="WGD31" s="24"/>
      <c r="WGP31" s="24"/>
      <c r="WHB31" s="24"/>
      <c r="WHN31" s="24"/>
      <c r="WHZ31" s="24"/>
      <c r="WIL31" s="24"/>
      <c r="WIX31" s="24"/>
      <c r="WJJ31" s="24"/>
      <c r="WJV31" s="24"/>
      <c r="WKH31" s="24"/>
      <c r="WKT31" s="24"/>
      <c r="WLF31" s="24"/>
      <c r="WLR31" s="24"/>
      <c r="WMD31" s="24"/>
      <c r="WMP31" s="24"/>
      <c r="WNB31" s="24"/>
      <c r="WNN31" s="24"/>
      <c r="WNZ31" s="24"/>
      <c r="WOL31" s="24"/>
      <c r="WOX31" s="24"/>
      <c r="WPJ31" s="24"/>
      <c r="WPV31" s="24"/>
      <c r="WQH31" s="24"/>
      <c r="WQT31" s="24"/>
      <c r="WRF31" s="24"/>
      <c r="WRR31" s="24"/>
      <c r="WSD31" s="24"/>
      <c r="WSP31" s="24"/>
      <c r="WTB31" s="24"/>
      <c r="WTN31" s="24"/>
      <c r="WTZ31" s="24"/>
      <c r="WUL31" s="24"/>
      <c r="WUX31" s="24"/>
      <c r="WVJ31" s="24"/>
      <c r="WVV31" s="24"/>
      <c r="WWH31" s="24"/>
      <c r="WWT31" s="24"/>
      <c r="WXF31" s="24"/>
      <c r="WXR31" s="24"/>
      <c r="WYD31" s="24"/>
      <c r="WYP31" s="24"/>
      <c r="WZB31" s="24"/>
      <c r="WZN31" s="24"/>
      <c r="WZZ31" s="24"/>
      <c r="XAL31" s="24"/>
      <c r="XAX31" s="24"/>
      <c r="XBJ31" s="24"/>
      <c r="XBV31" s="24"/>
      <c r="XCH31" s="24"/>
      <c r="XCT31" s="24"/>
      <c r="XDF31" s="24"/>
      <c r="XDR31" s="24"/>
      <c r="XED31" s="24"/>
      <c r="XEP31" s="24"/>
    </row>
    <row r="32" spans="1:1022 1034:2042 2054:3062 3074:4094 4106:5114 5126:6134 6146:7166 7178:8186 8198:9206 9218:10238 10250:11258 11270:12278 12290:13310 13322:14330 14342:15350 15362:16370" x14ac:dyDescent="0.3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2:19" x14ac:dyDescent="0.3">
      <c r="P33" s="46"/>
    </row>
    <row r="34" spans="2:19" x14ac:dyDescent="0.3">
      <c r="P34" s="50"/>
    </row>
    <row r="35" spans="2:19" x14ac:dyDescent="0.3">
      <c r="P35" s="46"/>
    </row>
    <row r="36" spans="2:19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50"/>
      <c r="Q36" s="1"/>
      <c r="R36" s="1"/>
      <c r="S36" s="1"/>
    </row>
  </sheetData>
  <pageMargins left="0.7" right="0.7" top="0.75" bottom="0.75" header="0.3" footer="0.3"/>
  <pageSetup orientation="portrait" horizontalDpi="0" verticalDpi="0" r:id="rId1"/>
  <customProperties>
    <customPr name="FUNCTIONCACHE" r:id="rId2"/>
    <customPr name="SheetOption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C08DF05AF75D44AEF9EB31F22CBCEA" ma:contentTypeVersion="18" ma:contentTypeDescription="Create a new document." ma:contentTypeScope="" ma:versionID="e6f1cc9f7fae20c6ded264774d0821ce">
  <xsd:schema xmlns:xsd="http://www.w3.org/2001/XMLSchema" xmlns:xs="http://www.w3.org/2001/XMLSchema" xmlns:p="http://schemas.microsoft.com/office/2006/metadata/properties" xmlns:ns2="fe2dcbe2-4e8e-4629-b197-82ae287d7d36" xmlns:ns3="9a8df84f-07e5-4120-8fc1-bf0494d5fc42" targetNamespace="http://schemas.microsoft.com/office/2006/metadata/properties" ma:root="true" ma:fieldsID="8ab4857ba2f935f9e02f182d71d258fd" ns2:_="" ns3:_="">
    <xsd:import namespace="fe2dcbe2-4e8e-4629-b197-82ae287d7d36"/>
    <xsd:import namespace="9a8df84f-07e5-4120-8fc1-bf0494d5fc4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dcbe2-4e8e-4629-b197-82ae287d7d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087277-d571-4fe7-be4d-9b9cbe8d88df}" ma:internalName="TaxCatchAll" ma:showField="CatchAllData" ma:web="fe2dcbe2-4e8e-4629-b197-82ae287d7d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8df84f-07e5-4120-8fc1-bf0494d5fc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dd5c078-b1c9-448c-827a-ca010be97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2dcbe2-4e8e-4629-b197-82ae287d7d36" xsi:nil="true"/>
    <lcf76f155ced4ddcb4097134ff3c332f xmlns="9a8df84f-07e5-4120-8fc1-bf0494d5fc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941C3F-B058-4DCD-82AA-6F559FDDA9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E99B4D-DA62-4A3A-8F10-DD0185E597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dcbe2-4e8e-4629-b197-82ae287d7d36"/>
    <ds:schemaRef ds:uri="9a8df84f-07e5-4120-8fc1-bf0494d5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BED326-B723-47B5-BCE2-AA74A4BD2524}">
  <ds:schemaRefs>
    <ds:schemaRef ds:uri="http://schemas.microsoft.com/office/infopath/2007/PartnerControls"/>
    <ds:schemaRef ds:uri="fe2dcbe2-4e8e-4629-b197-82ae287d7d36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9a8df84f-07e5-4120-8fc1-bf0494d5fc42"/>
    <ds:schemaRef ds:uri="http://schemas.microsoft.com/office/2006/metadata/properties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PnL</vt:lpstr>
      <vt:lpstr>BS</vt:lpstr>
      <vt:lpstr>CF</vt:lpstr>
      <vt:lpstr>Segment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Bingefors</dc:creator>
  <cp:lastModifiedBy>Tom Rogn</cp:lastModifiedBy>
  <dcterms:created xsi:type="dcterms:W3CDTF">2015-06-05T18:17:20Z</dcterms:created>
  <dcterms:modified xsi:type="dcterms:W3CDTF">2023-08-15T11:34:47Z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ediaServiceImageTags">
    <vt:lpwstr/>
  </property>
  <property fmtid="{D5CDD505-2E9C-101B-9397-08002B2CF9AE}" pid="5" name="ContentTypeId">
    <vt:lpwstr>0x01010066C08DF05AF75D44AEF9EB31F22CBCEA</vt:lpwstr>
  </property>
</Properties>
</file>